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95" windowHeight="13500" activeTab="0"/>
  </bookViews>
  <sheets>
    <sheet name="Egyben" sheetId="1" r:id="rId1"/>
    <sheet name="Bevételi" sheetId="2" r:id="rId2"/>
    <sheet name="Kiadási" sheetId="3" r:id="rId3"/>
  </sheets>
  <definedNames>
    <definedName name="_xlnm.Print_Area" localSheetId="1">'Bevételi'!$A$1:$I$28</definedName>
  </definedNames>
  <calcPr fullCalcOnLoad="1"/>
</workbook>
</file>

<file path=xl/sharedStrings.xml><?xml version="1.0" encoding="utf-8"?>
<sst xmlns="http://schemas.openxmlformats.org/spreadsheetml/2006/main" count="136" uniqueCount="67">
  <si>
    <t>Bevételek</t>
  </si>
  <si>
    <t>Kiadások</t>
  </si>
  <si>
    <t>%</t>
  </si>
  <si>
    <t>Alap tagdíjbevételek</t>
  </si>
  <si>
    <t>Irodafenntartási költségek</t>
  </si>
  <si>
    <t>Kiegészítő tagdíj bevétel</t>
  </si>
  <si>
    <t>bérleti díj</t>
  </si>
  <si>
    <t>Konferenciák bevétele</t>
  </si>
  <si>
    <t>áram</t>
  </si>
  <si>
    <t>Szponzori bevételek</t>
  </si>
  <si>
    <t>rezsi</t>
  </si>
  <si>
    <t>üzemeltetési díj</t>
  </si>
  <si>
    <t>telefon</t>
  </si>
  <si>
    <t>Kamat bevétel</t>
  </si>
  <si>
    <t>posta</t>
  </si>
  <si>
    <t>irodaszer</t>
  </si>
  <si>
    <t>Pártolói tagdíj</t>
  </si>
  <si>
    <t>internet</t>
  </si>
  <si>
    <t>Bérktsg+járulékok</t>
  </si>
  <si>
    <t>Munkabér</t>
  </si>
  <si>
    <t>Tiszteletdíj</t>
  </si>
  <si>
    <t>járulékok</t>
  </si>
  <si>
    <t>Munkavállaló utazási költség</t>
  </si>
  <si>
    <t>Egyéb utazási ktsg</t>
  </si>
  <si>
    <t>Rendezvények költségei</t>
  </si>
  <si>
    <t>Reprezentációs Ktsg</t>
  </si>
  <si>
    <t>Anyagktsg</t>
  </si>
  <si>
    <t>Összesen:</t>
  </si>
  <si>
    <t>Ügyviteli szolgáltatás</t>
  </si>
  <si>
    <t>Bankktsg</t>
  </si>
  <si>
    <t>Eredmény:</t>
  </si>
  <si>
    <t>Tervhez képest.</t>
  </si>
  <si>
    <t>2017. tervezett eredmény</t>
  </si>
  <si>
    <t>2017. tervezete</t>
  </si>
  <si>
    <t>2017. tényleges</t>
  </si>
  <si>
    <t>2017. tényhez képest.</t>
  </si>
  <si>
    <t>2017. záró eredmény</t>
  </si>
  <si>
    <t>2018. terv</t>
  </si>
  <si>
    <t>2018. tervezett eredmény</t>
  </si>
  <si>
    <t>MAOK Pest megyei Szervezete 2018. költségvetési terv</t>
  </si>
  <si>
    <t>2017 tényhez képest.</t>
  </si>
  <si>
    <t>Biztosítás (csoportos)</t>
  </si>
  <si>
    <t>KKJ</t>
  </si>
  <si>
    <t>Szervezői díj</t>
  </si>
  <si>
    <t>Weboldal és hírlevél fenntartás</t>
  </si>
  <si>
    <t>Kamarai tagdíj (MÁOK-nak)</t>
  </si>
  <si>
    <t>Regisztráció díja (új tagok)</t>
  </si>
  <si>
    <t>Etikai bűntetés</t>
  </si>
  <si>
    <t>Támogatás (állami)</t>
  </si>
  <si>
    <t>Megtakarítások:</t>
  </si>
  <si>
    <t>(03.17.-i állapot)</t>
  </si>
  <si>
    <t>Állampapírok</t>
  </si>
  <si>
    <t>10.000000</t>
  </si>
  <si>
    <t>CIB Betét alap</t>
  </si>
  <si>
    <t>2.419.460</t>
  </si>
  <si>
    <t>Megtakarításokból fedezendő:</t>
  </si>
  <si>
    <t>500.000</t>
  </si>
  <si>
    <t>Pályakezdő pályázat</t>
  </si>
  <si>
    <t>Praxisérték pályázat</t>
  </si>
  <si>
    <t>TDK támogatás</t>
  </si>
  <si>
    <t>50.000</t>
  </si>
  <si>
    <t>Kómár díjasok díszvacsora</t>
  </si>
  <si>
    <t>cafeteria</t>
  </si>
  <si>
    <t>* - külön volt.</t>
  </si>
  <si>
    <t>Pályázati támogatások összege</t>
  </si>
  <si>
    <t>összesen</t>
  </si>
  <si>
    <t>külön volt.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</si>
</sst>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&quot;H-&quot;0000"/>
  </numFmts>
  <fonts count="17">
    <font>
      <sz val="10"/>
      <name val="Arial"/>
      <family val="0"/>
    </font>
    <font>
      <sz val="8"/>
      <name val="Arial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3" fontId="6" fillId="2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0" fontId="9" fillId="0" borderId="1" xfId="0" applyFont="1" applyBorder="1" applyAlignment="1">
      <alignment/>
    </xf>
    <xf numFmtId="164" fontId="9" fillId="3" borderId="1" xfId="0" applyNumberFormat="1" applyFont="1" applyFill="1" applyBorder="1" applyAlignment="1">
      <alignment horizontal="center"/>
    </xf>
    <xf numFmtId="164" fontId="8" fillId="4" borderId="1" xfId="0" applyNumberFormat="1" applyFont="1" applyFill="1" applyBorder="1" applyAlignment="1">
      <alignment horizontal="center"/>
    </xf>
    <xf numFmtId="3" fontId="9" fillId="5" borderId="1" xfId="0" applyNumberFormat="1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164" fontId="8" fillId="4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/>
    </xf>
    <xf numFmtId="3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9" fillId="6" borderId="1" xfId="0" applyNumberFormat="1" applyFont="1" applyFill="1" applyBorder="1" applyAlignment="1">
      <alignment horizontal="center"/>
    </xf>
    <xf numFmtId="3" fontId="8" fillId="6" borderId="1" xfId="0" applyNumberFormat="1" applyFont="1" applyFill="1" applyBorder="1" applyAlignment="1">
      <alignment horizontal="center"/>
    </xf>
    <xf numFmtId="3" fontId="12" fillId="5" borderId="1" xfId="0" applyNumberFormat="1" applyFont="1" applyFill="1" applyBorder="1" applyAlignment="1">
      <alignment horizontal="center"/>
    </xf>
    <xf numFmtId="3" fontId="12" fillId="6" borderId="1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/>
    </xf>
    <xf numFmtId="3" fontId="8" fillId="6" borderId="1" xfId="0" applyNumberFormat="1" applyFont="1" applyFill="1" applyBorder="1" applyAlignment="1">
      <alignment/>
    </xf>
    <xf numFmtId="3" fontId="13" fillId="6" borderId="1" xfId="0" applyNumberFormat="1" applyFont="1" applyFill="1" applyBorder="1" applyAlignment="1">
      <alignment/>
    </xf>
    <xf numFmtId="3" fontId="5" fillId="7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5" fillId="7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16" fillId="8" borderId="1" xfId="0" applyFont="1" applyFill="1" applyBorder="1" applyAlignment="1">
      <alignment/>
    </xf>
    <xf numFmtId="0" fontId="16" fillId="9" borderId="1" xfId="0" applyFont="1" applyFill="1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3" fontId="6" fillId="5" borderId="1" xfId="0" applyNumberFormat="1" applyFont="1" applyFill="1" applyBorder="1" applyAlignment="1">
      <alignment horizontal="center"/>
    </xf>
    <xf numFmtId="3" fontId="16" fillId="8" borderId="2" xfId="0" applyNumberFormat="1" applyFont="1" applyFill="1" applyBorder="1" applyAlignment="1">
      <alignment horizontal="center"/>
    </xf>
    <xf numFmtId="3" fontId="16" fillId="8" borderId="4" xfId="0" applyNumberFormat="1" applyFont="1" applyFill="1" applyBorder="1" applyAlignment="1">
      <alignment horizontal="center"/>
    </xf>
    <xf numFmtId="3" fontId="16" fillId="9" borderId="2" xfId="0" applyNumberFormat="1" applyFont="1" applyFill="1" applyBorder="1" applyAlignment="1">
      <alignment horizontal="center"/>
    </xf>
    <xf numFmtId="3" fontId="16" fillId="9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3" fontId="2" fillId="6" borderId="1" xfId="0" applyNumberFormat="1" applyFont="1" applyFill="1" applyBorder="1" applyAlignment="1">
      <alignment horizontal="center"/>
    </xf>
    <xf numFmtId="3" fontId="8" fillId="5" borderId="5" xfId="0" applyNumberFormat="1" applyFont="1" applyFill="1" applyBorder="1" applyAlignment="1">
      <alignment/>
    </xf>
    <xf numFmtId="3" fontId="8" fillId="5" borderId="6" xfId="0" applyNumberFormat="1" applyFont="1" applyFill="1" applyBorder="1" applyAlignment="1">
      <alignment/>
    </xf>
    <xf numFmtId="3" fontId="16" fillId="6" borderId="2" xfId="0" applyNumberFormat="1" applyFont="1" applyFill="1" applyBorder="1" applyAlignment="1">
      <alignment horizontal="center"/>
    </xf>
    <xf numFmtId="3" fontId="16" fillId="6" borderId="4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5" fillId="7" borderId="2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15" fillId="7" borderId="4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wrapText="1"/>
    </xf>
    <xf numFmtId="0" fontId="15" fillId="7" borderId="2" xfId="0" applyFont="1" applyFill="1" applyBorder="1" applyAlignment="1">
      <alignment horizontal="center" wrapText="1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3" fontId="15" fillId="0" borderId="2" xfId="0" applyNumberFormat="1" applyFont="1" applyBorder="1" applyAlignment="1">
      <alignment horizontal="center" wrapText="1"/>
    </xf>
    <xf numFmtId="3" fontId="15" fillId="0" borderId="3" xfId="0" applyNumberFormat="1" applyFont="1" applyBorder="1" applyAlignment="1">
      <alignment horizontal="center" wrapText="1"/>
    </xf>
    <xf numFmtId="3" fontId="15" fillId="0" borderId="4" xfId="0" applyNumberFormat="1" applyFont="1" applyBorder="1" applyAlignment="1">
      <alignment horizontal="center" wrapText="1"/>
    </xf>
    <xf numFmtId="49" fontId="14" fillId="7" borderId="2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tabSelected="1" workbookViewId="0" topLeftCell="A1">
      <selection activeCell="U18" sqref="U18"/>
    </sheetView>
  </sheetViews>
  <sheetFormatPr defaultColWidth="9.140625" defaultRowHeight="12.75"/>
  <cols>
    <col min="1" max="2" width="9.140625" style="1" customWidth="1"/>
    <col min="3" max="3" width="16.00390625" style="1" customWidth="1"/>
    <col min="4" max="4" width="14.7109375" style="1" bestFit="1" customWidth="1"/>
    <col min="5" max="5" width="14.57421875" style="1" bestFit="1" customWidth="1"/>
    <col min="6" max="6" width="8.00390625" style="1" customWidth="1"/>
    <col min="7" max="7" width="14.7109375" style="1" customWidth="1"/>
    <col min="8" max="8" width="8.00390625" style="1" customWidth="1"/>
    <col min="9" max="9" width="6.421875" style="1" customWidth="1"/>
    <col min="10" max="13" width="9.140625" style="1" hidden="1" customWidth="1"/>
    <col min="14" max="14" width="1.28515625" style="1" customWidth="1"/>
    <col min="15" max="15" width="11.140625" style="1" customWidth="1"/>
    <col min="16" max="16" width="9.140625" style="1" customWidth="1"/>
    <col min="17" max="17" width="10.421875" style="1" customWidth="1"/>
    <col min="18" max="18" width="15.00390625" style="1" customWidth="1"/>
    <col min="19" max="19" width="14.7109375" style="1" bestFit="1" customWidth="1"/>
    <col min="20" max="20" width="9.7109375" style="1" bestFit="1" customWidth="1"/>
    <col min="21" max="21" width="14.57421875" style="1" customWidth="1"/>
    <col min="22" max="22" width="13.7109375" style="1" customWidth="1"/>
    <col min="23" max="23" width="19.57421875" style="1" customWidth="1"/>
    <col min="24" max="16384" width="9.140625" style="1" customWidth="1"/>
  </cols>
  <sheetData>
    <row r="1" spans="1:23" ht="15.7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33"/>
      <c r="O1" s="33"/>
      <c r="P1" s="33"/>
      <c r="Q1" s="33"/>
      <c r="R1" s="33"/>
      <c r="S1" s="33"/>
      <c r="T1" s="33"/>
      <c r="U1" s="33"/>
      <c r="V1" s="33"/>
      <c r="W1" s="12"/>
    </row>
    <row r="2" spans="1:23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33"/>
      <c r="O2" s="33"/>
      <c r="P2" s="33"/>
      <c r="Q2" s="33"/>
      <c r="R2" s="33"/>
      <c r="S2" s="33"/>
      <c r="T2" s="33"/>
      <c r="U2" s="33"/>
      <c r="V2" s="33"/>
      <c r="W2" s="12"/>
    </row>
    <row r="3" spans="1:23" ht="6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12"/>
    </row>
    <row r="4" spans="1:23" ht="63">
      <c r="A4" s="67" t="s">
        <v>0</v>
      </c>
      <c r="B4" s="67"/>
      <c r="C4" s="67"/>
      <c r="D4" s="67"/>
      <c r="E4" s="33"/>
      <c r="F4" s="34" t="s">
        <v>31</v>
      </c>
      <c r="G4" s="35"/>
      <c r="H4" s="34" t="s">
        <v>35</v>
      </c>
      <c r="I4" s="33"/>
      <c r="J4" s="33"/>
      <c r="K4" s="33"/>
      <c r="L4" s="33"/>
      <c r="M4" s="33"/>
      <c r="N4" s="33"/>
      <c r="O4" s="67" t="s">
        <v>1</v>
      </c>
      <c r="P4" s="67"/>
      <c r="Q4" s="67"/>
      <c r="R4" s="67"/>
      <c r="S4" s="33"/>
      <c r="T4" s="34" t="s">
        <v>31</v>
      </c>
      <c r="U4" s="33"/>
      <c r="V4" s="34" t="s">
        <v>40</v>
      </c>
      <c r="W4" s="12"/>
    </row>
    <row r="5" spans="1:23" ht="15.75">
      <c r="A5" s="32"/>
      <c r="B5" s="32"/>
      <c r="C5" s="32"/>
      <c r="D5" s="36" t="s">
        <v>33</v>
      </c>
      <c r="E5" s="37" t="s">
        <v>34</v>
      </c>
      <c r="F5" s="31" t="s">
        <v>2</v>
      </c>
      <c r="G5" s="31" t="s">
        <v>37</v>
      </c>
      <c r="H5" s="38" t="s">
        <v>2</v>
      </c>
      <c r="I5" s="33"/>
      <c r="J5" s="33"/>
      <c r="K5" s="33"/>
      <c r="L5" s="33"/>
      <c r="M5" s="33"/>
      <c r="N5" s="33"/>
      <c r="O5" s="32"/>
      <c r="P5" s="32"/>
      <c r="Q5" s="32"/>
      <c r="R5" s="39" t="s">
        <v>33</v>
      </c>
      <c r="S5" s="39" t="s">
        <v>34</v>
      </c>
      <c r="T5" s="39" t="s">
        <v>2</v>
      </c>
      <c r="U5" s="31" t="s">
        <v>37</v>
      </c>
      <c r="V5" s="38" t="s">
        <v>2</v>
      </c>
      <c r="W5" s="12"/>
    </row>
    <row r="6" spans="1:23" ht="15.75">
      <c r="A6" s="30" t="s">
        <v>3</v>
      </c>
      <c r="B6" s="30"/>
      <c r="C6" s="30"/>
      <c r="D6" s="47">
        <v>7600000</v>
      </c>
      <c r="E6" s="48">
        <v>7614000</v>
      </c>
      <c r="F6" s="44">
        <f>E6/D6*100</f>
        <v>100.18421052631578</v>
      </c>
      <c r="G6" s="3">
        <v>9000000</v>
      </c>
      <c r="H6" s="28">
        <f>G6/E6*100</f>
        <v>118.20330969267138</v>
      </c>
      <c r="I6" s="12"/>
      <c r="J6" s="12"/>
      <c r="K6" s="12"/>
      <c r="L6" s="12"/>
      <c r="M6" s="12"/>
      <c r="N6" s="12"/>
      <c r="O6" s="6" t="s">
        <v>4</v>
      </c>
      <c r="P6" s="6"/>
      <c r="Q6" s="6"/>
      <c r="R6" s="42">
        <v>1903000</v>
      </c>
      <c r="S6" s="43">
        <v>1854842</v>
      </c>
      <c r="T6" s="44">
        <f>S6/R6*100</f>
        <v>97.46936416184971</v>
      </c>
      <c r="U6" s="3">
        <v>1875000</v>
      </c>
      <c r="V6" s="28">
        <f>U6/S6*100</f>
        <v>101.08677720258652</v>
      </c>
      <c r="W6" s="12"/>
    </row>
    <row r="7" spans="1:23" ht="15.75">
      <c r="A7" s="30" t="s">
        <v>5</v>
      </c>
      <c r="B7" s="30"/>
      <c r="C7" s="30"/>
      <c r="D7" s="47">
        <v>14500000</v>
      </c>
      <c r="E7" s="48">
        <v>14599500</v>
      </c>
      <c r="F7" s="44">
        <f>E7/D7*100</f>
        <v>100.68620689655172</v>
      </c>
      <c r="G7" s="3">
        <v>17000000</v>
      </c>
      <c r="H7" s="28">
        <f>G7/E7*100</f>
        <v>116.44234391588752</v>
      </c>
      <c r="I7" s="12"/>
      <c r="J7" s="12"/>
      <c r="K7" s="12"/>
      <c r="L7" s="12"/>
      <c r="M7" s="12"/>
      <c r="N7" s="12"/>
      <c r="O7" s="7"/>
      <c r="P7" s="7" t="s">
        <v>6</v>
      </c>
      <c r="Q7" s="4"/>
      <c r="R7" s="42">
        <v>724000</v>
      </c>
      <c r="S7" s="43">
        <v>666370</v>
      </c>
      <c r="T7" s="44">
        <f>S7/R7*100</f>
        <v>92.04005524861878</v>
      </c>
      <c r="U7" s="45">
        <v>670000</v>
      </c>
      <c r="V7" s="28">
        <f>U7/S7*100</f>
        <v>100.5447424103726</v>
      </c>
      <c r="W7" s="12"/>
    </row>
    <row r="8" spans="1:23" ht="15.75">
      <c r="A8" s="30" t="s">
        <v>16</v>
      </c>
      <c r="B8" s="30"/>
      <c r="C8" s="30"/>
      <c r="D8" s="47">
        <v>12000</v>
      </c>
      <c r="E8" s="48">
        <v>13500</v>
      </c>
      <c r="F8" s="44">
        <f>E8/D8*100</f>
        <v>112.5</v>
      </c>
      <c r="G8" s="3">
        <v>20340</v>
      </c>
      <c r="H8" s="28">
        <f>G8/E8*100</f>
        <v>150.66666666666666</v>
      </c>
      <c r="I8" s="21"/>
      <c r="J8" s="12"/>
      <c r="K8" s="12"/>
      <c r="L8" s="12"/>
      <c r="M8" s="12"/>
      <c r="N8" s="12"/>
      <c r="O8" s="7"/>
      <c r="P8" s="7" t="s">
        <v>8</v>
      </c>
      <c r="Q8" s="4"/>
      <c r="R8" s="42"/>
      <c r="S8" s="43"/>
      <c r="T8" s="44"/>
      <c r="U8" s="45"/>
      <c r="V8" s="28"/>
      <c r="W8" s="12"/>
    </row>
    <row r="9" spans="1:23" ht="15.75">
      <c r="A9" s="30" t="s">
        <v>46</v>
      </c>
      <c r="B9" s="30"/>
      <c r="C9" s="30"/>
      <c r="D9" s="47">
        <v>513000</v>
      </c>
      <c r="E9" s="48">
        <v>285000</v>
      </c>
      <c r="F9" s="44">
        <f>E9/D9*100</f>
        <v>55.55555555555556</v>
      </c>
      <c r="G9" s="3">
        <v>425000</v>
      </c>
      <c r="H9" s="28">
        <f>G9/E9*100</f>
        <v>149.12280701754386</v>
      </c>
      <c r="I9" s="21"/>
      <c r="J9" s="12"/>
      <c r="K9" s="12"/>
      <c r="L9" s="12"/>
      <c r="M9" s="12"/>
      <c r="N9" s="12"/>
      <c r="O9" s="7"/>
      <c r="P9" s="7" t="s">
        <v>10</v>
      </c>
      <c r="Q9" s="4"/>
      <c r="R9" s="42">
        <v>103000</v>
      </c>
      <c r="S9" s="43">
        <v>120386</v>
      </c>
      <c r="T9" s="44">
        <f aca="true" t="shared" si="0" ref="T9:T23">S9/R9*100</f>
        <v>116.87961165048544</v>
      </c>
      <c r="U9" s="45">
        <v>125000</v>
      </c>
      <c r="V9" s="28">
        <f aca="true" t="shared" si="1" ref="V9:V16">U9/S9*100</f>
        <v>103.83267157310652</v>
      </c>
      <c r="W9" s="12"/>
    </row>
    <row r="10" spans="1:23" ht="15.75">
      <c r="A10" s="30"/>
      <c r="B10" s="30"/>
      <c r="C10" s="30"/>
      <c r="D10" s="47"/>
      <c r="E10" s="48"/>
      <c r="F10" s="44"/>
      <c r="G10" s="3"/>
      <c r="H10" s="28"/>
      <c r="I10" s="12"/>
      <c r="J10" s="12"/>
      <c r="K10" s="12"/>
      <c r="L10" s="12"/>
      <c r="M10" s="12"/>
      <c r="N10" s="12"/>
      <c r="O10" s="7"/>
      <c r="P10" s="7" t="s">
        <v>11</v>
      </c>
      <c r="Q10" s="4"/>
      <c r="R10" s="42">
        <v>140000</v>
      </c>
      <c r="S10" s="43">
        <v>138156</v>
      </c>
      <c r="T10" s="44">
        <f t="shared" si="0"/>
        <v>98.68285714285715</v>
      </c>
      <c r="U10" s="45">
        <v>140000</v>
      </c>
      <c r="V10" s="28">
        <f t="shared" si="1"/>
        <v>101.33472306667825</v>
      </c>
      <c r="W10" s="12"/>
    </row>
    <row r="11" spans="1:23" ht="15.75">
      <c r="A11" s="30" t="s">
        <v>41</v>
      </c>
      <c r="B11" s="30"/>
      <c r="C11" s="30"/>
      <c r="D11" s="47">
        <v>2520000</v>
      </c>
      <c r="E11" s="48">
        <v>2682600</v>
      </c>
      <c r="F11" s="44">
        <f>E11/D11*100</f>
        <v>106.45238095238095</v>
      </c>
      <c r="G11" s="3">
        <v>3000000</v>
      </c>
      <c r="H11" s="28">
        <f>G11/E11*100</f>
        <v>111.83180496533214</v>
      </c>
      <c r="I11" s="12"/>
      <c r="J11" s="12"/>
      <c r="K11" s="12"/>
      <c r="L11" s="12"/>
      <c r="M11" s="12"/>
      <c r="N11" s="12"/>
      <c r="O11" s="7"/>
      <c r="P11" s="7" t="s">
        <v>12</v>
      </c>
      <c r="Q11" s="4"/>
      <c r="R11" s="42">
        <v>250000</v>
      </c>
      <c r="S11" s="43">
        <v>227224</v>
      </c>
      <c r="T11" s="44">
        <f t="shared" si="0"/>
        <v>90.8896</v>
      </c>
      <c r="U11" s="45">
        <v>230000</v>
      </c>
      <c r="V11" s="28">
        <f t="shared" si="1"/>
        <v>101.22170193289442</v>
      </c>
      <c r="W11" s="12"/>
    </row>
    <row r="12" spans="1:23" ht="15.75">
      <c r="A12" s="30"/>
      <c r="B12" s="30"/>
      <c r="C12" s="30"/>
      <c r="D12" s="47"/>
      <c r="E12" s="48"/>
      <c r="F12" s="44"/>
      <c r="G12" s="3"/>
      <c r="H12" s="28"/>
      <c r="I12" s="13"/>
      <c r="J12" s="12"/>
      <c r="K12" s="12"/>
      <c r="L12" s="12"/>
      <c r="M12" s="12"/>
      <c r="N12" s="12"/>
      <c r="O12" s="7"/>
      <c r="P12" s="7" t="s">
        <v>14</v>
      </c>
      <c r="Q12" s="4"/>
      <c r="R12" s="42">
        <v>410000</v>
      </c>
      <c r="S12" s="43">
        <v>424565</v>
      </c>
      <c r="T12" s="44">
        <f t="shared" si="0"/>
        <v>103.55243902439024</v>
      </c>
      <c r="U12" s="45">
        <v>425000</v>
      </c>
      <c r="V12" s="28">
        <f t="shared" si="1"/>
        <v>100.10245780975822</v>
      </c>
      <c r="W12" s="12"/>
    </row>
    <row r="13" spans="1:23" ht="15.75">
      <c r="A13" s="30" t="s">
        <v>7</v>
      </c>
      <c r="B13" s="30"/>
      <c r="C13" s="30"/>
      <c r="D13" s="73">
        <v>5000000</v>
      </c>
      <c r="E13" s="48">
        <v>2607500</v>
      </c>
      <c r="F13" s="44"/>
      <c r="G13" s="3">
        <v>3601000</v>
      </c>
      <c r="H13" s="28">
        <f>G13/E13*100</f>
        <v>138.10162991371044</v>
      </c>
      <c r="I13" s="12"/>
      <c r="J13" s="12"/>
      <c r="K13" s="12"/>
      <c r="L13" s="12"/>
      <c r="M13" s="12"/>
      <c r="N13" s="12"/>
      <c r="O13" s="7"/>
      <c r="P13" s="7" t="s">
        <v>15</v>
      </c>
      <c r="Q13" s="4"/>
      <c r="R13" s="42">
        <v>215000</v>
      </c>
      <c r="S13" s="43">
        <v>221501</v>
      </c>
      <c r="T13" s="44">
        <f t="shared" si="0"/>
        <v>103.02372093023256</v>
      </c>
      <c r="U13" s="45">
        <v>225000</v>
      </c>
      <c r="V13" s="28">
        <f t="shared" si="1"/>
        <v>101.57967684118807</v>
      </c>
      <c r="W13" s="12"/>
    </row>
    <row r="14" spans="1:23" ht="15.75">
      <c r="A14" s="30" t="s">
        <v>9</v>
      </c>
      <c r="B14" s="30"/>
      <c r="C14" s="30"/>
      <c r="D14" s="74"/>
      <c r="E14" s="48">
        <v>2523500</v>
      </c>
      <c r="F14" s="44"/>
      <c r="G14" s="3">
        <v>1980000</v>
      </c>
      <c r="H14" s="28">
        <f>G14/E14*100</f>
        <v>78.46245294234198</v>
      </c>
      <c r="I14" s="12"/>
      <c r="J14" s="12"/>
      <c r="K14" s="12"/>
      <c r="L14" s="12"/>
      <c r="M14" s="12"/>
      <c r="N14" s="12"/>
      <c r="O14" s="7"/>
      <c r="P14" s="7" t="s">
        <v>17</v>
      </c>
      <c r="Q14" s="4"/>
      <c r="R14" s="42">
        <v>61000</v>
      </c>
      <c r="S14" s="43">
        <v>56640</v>
      </c>
      <c r="T14" s="44">
        <f t="shared" si="0"/>
        <v>92.85245901639344</v>
      </c>
      <c r="U14" s="45">
        <v>60000</v>
      </c>
      <c r="V14" s="28">
        <f t="shared" si="1"/>
        <v>105.93220338983052</v>
      </c>
      <c r="W14" s="12"/>
    </row>
    <row r="15" spans="1:23" ht="15.75">
      <c r="A15" s="30"/>
      <c r="B15" s="30"/>
      <c r="C15" s="30"/>
      <c r="D15" s="47"/>
      <c r="E15" s="48"/>
      <c r="F15" s="44"/>
      <c r="G15" s="3"/>
      <c r="H15" s="28"/>
      <c r="I15" s="12"/>
      <c r="J15" s="12"/>
      <c r="K15" s="12"/>
      <c r="L15" s="12"/>
      <c r="M15" s="12"/>
      <c r="N15" s="12"/>
      <c r="O15" s="6" t="s">
        <v>18</v>
      </c>
      <c r="P15" s="6"/>
      <c r="Q15" s="6"/>
      <c r="R15" s="42">
        <v>14709295</v>
      </c>
      <c r="S15" s="43">
        <v>15885317</v>
      </c>
      <c r="T15" s="44">
        <f t="shared" si="0"/>
        <v>107.99509425842639</v>
      </c>
      <c r="U15" s="3">
        <f>SUM(U16+U17+U18+U19+U20+U21)</f>
        <v>18290000</v>
      </c>
      <c r="V15" s="28">
        <f t="shared" si="1"/>
        <v>115.13777156603172</v>
      </c>
      <c r="W15" s="12"/>
    </row>
    <row r="16" spans="1:23" ht="15.75">
      <c r="A16" s="30" t="s">
        <v>47</v>
      </c>
      <c r="B16" s="30"/>
      <c r="C16" s="30"/>
      <c r="D16" s="47">
        <v>0</v>
      </c>
      <c r="E16" s="48">
        <v>446250</v>
      </c>
      <c r="F16" s="44"/>
      <c r="G16" s="3">
        <v>325000</v>
      </c>
      <c r="H16" s="28"/>
      <c r="I16" s="12"/>
      <c r="J16" s="12"/>
      <c r="K16" s="12"/>
      <c r="L16" s="12"/>
      <c r="M16" s="12"/>
      <c r="N16" s="12"/>
      <c r="O16" s="4"/>
      <c r="P16" s="7" t="s">
        <v>19</v>
      </c>
      <c r="Q16" s="4"/>
      <c r="R16" s="42">
        <v>6410500</v>
      </c>
      <c r="S16" s="43">
        <v>6543000</v>
      </c>
      <c r="T16" s="44">
        <f t="shared" si="0"/>
        <v>102.06692145698464</v>
      </c>
      <c r="U16" s="45">
        <v>8905000</v>
      </c>
      <c r="V16" s="28">
        <f t="shared" si="1"/>
        <v>136.09964847929083</v>
      </c>
      <c r="W16" s="12"/>
    </row>
    <row r="17" spans="1:23" ht="15.75">
      <c r="A17" s="30" t="s">
        <v>48</v>
      </c>
      <c r="B17" s="30"/>
      <c r="C17" s="30"/>
      <c r="D17" s="47">
        <v>422222</v>
      </c>
      <c r="E17" s="48">
        <v>422000</v>
      </c>
      <c r="F17" s="44"/>
      <c r="G17" s="3">
        <v>422000</v>
      </c>
      <c r="H17" s="28"/>
      <c r="I17" s="12"/>
      <c r="J17" s="12"/>
      <c r="K17" s="12"/>
      <c r="L17" s="12"/>
      <c r="M17" s="12"/>
      <c r="N17" s="12"/>
      <c r="O17" s="4"/>
      <c r="P17" s="7" t="s">
        <v>20</v>
      </c>
      <c r="Q17" s="4"/>
      <c r="R17" s="42">
        <v>4481676</v>
      </c>
      <c r="S17" s="43">
        <v>4473214</v>
      </c>
      <c r="T17" s="44">
        <f t="shared" si="0"/>
        <v>99.81118670782983</v>
      </c>
      <c r="U17" s="45">
        <v>4130000</v>
      </c>
      <c r="V17" s="28">
        <f aca="true" t="shared" si="2" ref="V17:V23">U17/S17*100</f>
        <v>92.3273512065374</v>
      </c>
      <c r="W17" s="12"/>
    </row>
    <row r="18" spans="1:23" ht="15.75">
      <c r="A18" s="30" t="s">
        <v>13</v>
      </c>
      <c r="B18" s="30"/>
      <c r="C18" s="30"/>
      <c r="D18" s="47">
        <v>45795</v>
      </c>
      <c r="E18" s="48">
        <v>419</v>
      </c>
      <c r="F18" s="44"/>
      <c r="G18" s="3">
        <v>200000</v>
      </c>
      <c r="H18" s="28"/>
      <c r="I18" s="12" t="s">
        <v>42</v>
      </c>
      <c r="J18" s="12"/>
      <c r="K18" s="12"/>
      <c r="L18" s="12"/>
      <c r="M18" s="12"/>
      <c r="N18" s="12"/>
      <c r="O18" s="4"/>
      <c r="P18" s="7" t="s">
        <v>21</v>
      </c>
      <c r="Q18" s="4"/>
      <c r="R18" s="42">
        <v>2617119</v>
      </c>
      <c r="S18" s="43">
        <v>2508063</v>
      </c>
      <c r="T18" s="44">
        <f t="shared" si="0"/>
        <v>95.83297511500241</v>
      </c>
      <c r="U18" s="45">
        <v>2895000</v>
      </c>
      <c r="V18" s="28">
        <f t="shared" si="2"/>
        <v>115.4277225093628</v>
      </c>
      <c r="W18" s="12"/>
    </row>
    <row r="19" spans="1:23" ht="15.75">
      <c r="A19" s="30"/>
      <c r="B19" s="30"/>
      <c r="C19" s="30"/>
      <c r="D19" s="47"/>
      <c r="E19" s="48"/>
      <c r="F19" s="44"/>
      <c r="G19" s="3"/>
      <c r="H19" s="28"/>
      <c r="I19" s="12"/>
      <c r="J19" s="12"/>
      <c r="K19" s="12"/>
      <c r="L19" s="12"/>
      <c r="M19" s="12"/>
      <c r="N19" s="12"/>
      <c r="O19" s="4"/>
      <c r="P19" s="7" t="s">
        <v>62</v>
      </c>
      <c r="Q19" s="55" t="s">
        <v>63</v>
      </c>
      <c r="R19" s="42" t="s">
        <v>66</v>
      </c>
      <c r="S19" s="43">
        <v>900000</v>
      </c>
      <c r="T19" s="44">
        <v>100</v>
      </c>
      <c r="U19" s="45">
        <v>900000</v>
      </c>
      <c r="V19" s="28">
        <f t="shared" si="2"/>
        <v>100</v>
      </c>
      <c r="W19" s="12"/>
    </row>
    <row r="20" spans="1:23" ht="15.75">
      <c r="A20" s="2"/>
      <c r="B20" s="4"/>
      <c r="C20" s="4"/>
      <c r="D20" s="47"/>
      <c r="E20" s="48"/>
      <c r="F20" s="44"/>
      <c r="G20" s="3"/>
      <c r="H20" s="28"/>
      <c r="I20" s="12"/>
      <c r="J20" s="12"/>
      <c r="K20" s="12"/>
      <c r="L20" s="12"/>
      <c r="M20" s="12"/>
      <c r="N20" s="12"/>
      <c r="O20" s="4"/>
      <c r="P20" s="7" t="s">
        <v>22</v>
      </c>
      <c r="Q20" s="4"/>
      <c r="R20" s="42">
        <v>800000</v>
      </c>
      <c r="S20" s="43">
        <v>963297</v>
      </c>
      <c r="T20" s="44">
        <f t="shared" si="0"/>
        <v>120.412125</v>
      </c>
      <c r="U20" s="45">
        <v>960000</v>
      </c>
      <c r="V20" s="28">
        <f t="shared" si="2"/>
        <v>99.65773795620665</v>
      </c>
      <c r="W20" s="12"/>
    </row>
    <row r="21" spans="1:23" ht="15.75">
      <c r="A21" s="2"/>
      <c r="B21" s="4"/>
      <c r="C21" s="4"/>
      <c r="D21" s="47"/>
      <c r="E21" s="48"/>
      <c r="F21" s="44"/>
      <c r="G21" s="3"/>
      <c r="H21" s="28"/>
      <c r="I21" s="12"/>
      <c r="J21" s="12"/>
      <c r="K21" s="12"/>
      <c r="L21" s="12"/>
      <c r="M21" s="12"/>
      <c r="N21" s="12"/>
      <c r="O21" s="4"/>
      <c r="P21" s="7" t="s">
        <v>23</v>
      </c>
      <c r="Q21" s="4"/>
      <c r="R21" s="42">
        <v>400000</v>
      </c>
      <c r="S21" s="43">
        <v>497743</v>
      </c>
      <c r="T21" s="44">
        <f t="shared" si="0"/>
        <v>124.43575</v>
      </c>
      <c r="U21" s="45">
        <v>500000</v>
      </c>
      <c r="V21" s="28">
        <f t="shared" si="2"/>
        <v>100.45344685912208</v>
      </c>
      <c r="W21" s="12"/>
    </row>
    <row r="22" spans="1:23" ht="15.75">
      <c r="A22" s="2"/>
      <c r="B22" s="4"/>
      <c r="C22" s="4"/>
      <c r="D22" s="47"/>
      <c r="E22" s="48"/>
      <c r="F22" s="44"/>
      <c r="G22" s="3"/>
      <c r="H22" s="28"/>
      <c r="I22" s="12"/>
      <c r="J22" s="12"/>
      <c r="K22" s="12"/>
      <c r="L22" s="12"/>
      <c r="M22" s="12"/>
      <c r="N22" s="12"/>
      <c r="O22" s="6" t="s">
        <v>24</v>
      </c>
      <c r="P22" s="6"/>
      <c r="Q22" s="6"/>
      <c r="R22" s="42">
        <v>3250000</v>
      </c>
      <c r="S22" s="43">
        <v>3423246</v>
      </c>
      <c r="T22" s="44">
        <f t="shared" si="0"/>
        <v>105.33064615384615</v>
      </c>
      <c r="U22" s="3">
        <v>4000000</v>
      </c>
      <c r="V22" s="28">
        <f t="shared" si="2"/>
        <v>116.84816107285307</v>
      </c>
      <c r="W22" s="12"/>
    </row>
    <row r="23" spans="1:23" ht="15.75">
      <c r="A23" s="2"/>
      <c r="B23" s="4"/>
      <c r="C23" s="4"/>
      <c r="D23" s="47"/>
      <c r="E23" s="48"/>
      <c r="F23" s="44"/>
      <c r="G23" s="3"/>
      <c r="H23" s="28"/>
      <c r="I23" s="12"/>
      <c r="J23" s="12"/>
      <c r="K23" s="12"/>
      <c r="L23" s="12"/>
      <c r="M23" s="12"/>
      <c r="N23" s="12"/>
      <c r="O23" s="7" t="s">
        <v>43</v>
      </c>
      <c r="P23" s="7"/>
      <c r="Q23" s="4"/>
      <c r="R23" s="46">
        <v>1750000</v>
      </c>
      <c r="S23" s="43">
        <v>1609690</v>
      </c>
      <c r="T23" s="44">
        <f t="shared" si="0"/>
        <v>91.98228571428572</v>
      </c>
      <c r="U23" s="45">
        <v>1520000</v>
      </c>
      <c r="V23" s="28">
        <f t="shared" si="2"/>
        <v>94.42811970006647</v>
      </c>
      <c r="W23" s="12"/>
    </row>
    <row r="24" spans="1:23" ht="15.75">
      <c r="A24" s="2"/>
      <c r="B24" s="4"/>
      <c r="C24" s="4"/>
      <c r="D24" s="47"/>
      <c r="E24" s="48"/>
      <c r="F24" s="44"/>
      <c r="G24" s="3"/>
      <c r="H24" s="28"/>
      <c r="I24" s="12"/>
      <c r="J24" s="12"/>
      <c r="K24" s="12"/>
      <c r="L24" s="12"/>
      <c r="M24" s="12"/>
      <c r="N24" s="12"/>
      <c r="O24" s="6" t="s">
        <v>28</v>
      </c>
      <c r="P24" s="6"/>
      <c r="Q24" s="6"/>
      <c r="R24" s="42">
        <v>1680000</v>
      </c>
      <c r="S24" s="43">
        <v>1560000</v>
      </c>
      <c r="T24" s="44">
        <f aca="true" t="shared" si="3" ref="T24:T30">S24/R24*100</f>
        <v>92.85714285714286</v>
      </c>
      <c r="U24" s="3">
        <v>2080000</v>
      </c>
      <c r="V24" s="28">
        <f aca="true" t="shared" si="4" ref="V24:V30">U24/S24*100</f>
        <v>133.33333333333331</v>
      </c>
      <c r="W24" s="12"/>
    </row>
    <row r="25" spans="1:23" ht="15.75">
      <c r="A25" s="2"/>
      <c r="B25" s="4"/>
      <c r="C25" s="4"/>
      <c r="D25" s="47"/>
      <c r="E25" s="48"/>
      <c r="F25" s="44"/>
      <c r="G25" s="3"/>
      <c r="H25" s="28"/>
      <c r="I25" s="12"/>
      <c r="J25" s="12"/>
      <c r="K25" s="12"/>
      <c r="L25" s="12"/>
      <c r="M25" s="12"/>
      <c r="N25" s="12"/>
      <c r="O25" s="6" t="s">
        <v>45</v>
      </c>
      <c r="P25" s="6"/>
      <c r="Q25" s="6"/>
      <c r="R25" s="42">
        <v>4556000</v>
      </c>
      <c r="S25" s="43">
        <v>4477200</v>
      </c>
      <c r="T25" s="44">
        <f t="shared" si="3"/>
        <v>98.270412642669</v>
      </c>
      <c r="U25" s="3">
        <v>5400000</v>
      </c>
      <c r="V25" s="28">
        <f t="shared" si="4"/>
        <v>120.6110962208523</v>
      </c>
      <c r="W25" s="12"/>
    </row>
    <row r="26" spans="1:23" ht="15.75">
      <c r="A26" s="2"/>
      <c r="B26" s="4"/>
      <c r="C26" s="4"/>
      <c r="D26" s="47"/>
      <c r="E26" s="48"/>
      <c r="F26" s="44"/>
      <c r="G26" s="3"/>
      <c r="H26" s="28"/>
      <c r="I26" s="12"/>
      <c r="J26" s="12"/>
      <c r="K26" s="12"/>
      <c r="L26" s="12"/>
      <c r="M26" s="12"/>
      <c r="N26" s="12"/>
      <c r="O26" s="6" t="s">
        <v>41</v>
      </c>
      <c r="P26" s="6"/>
      <c r="Q26" s="6"/>
      <c r="R26" s="42">
        <v>2520000</v>
      </c>
      <c r="S26" s="43">
        <v>2747137</v>
      </c>
      <c r="T26" s="44">
        <f t="shared" si="3"/>
        <v>109.01337301587301</v>
      </c>
      <c r="U26" s="3">
        <v>3000000</v>
      </c>
      <c r="V26" s="28">
        <f t="shared" si="4"/>
        <v>109.20460100824967</v>
      </c>
      <c r="W26" s="12"/>
    </row>
    <row r="27" spans="1:23" ht="15.75">
      <c r="A27" s="2"/>
      <c r="B27" s="4"/>
      <c r="C27" s="4"/>
      <c r="D27" s="47"/>
      <c r="E27" s="48"/>
      <c r="F27" s="44"/>
      <c r="G27" s="3"/>
      <c r="H27" s="28"/>
      <c r="I27" s="12"/>
      <c r="J27" s="12"/>
      <c r="K27" s="12"/>
      <c r="L27" s="12"/>
      <c r="M27" s="12"/>
      <c r="N27" s="12"/>
      <c r="O27" s="6" t="s">
        <v>44</v>
      </c>
      <c r="P27" s="6"/>
      <c r="Q27" s="6"/>
      <c r="R27" s="42">
        <v>412000</v>
      </c>
      <c r="S27" s="43">
        <v>411480</v>
      </c>
      <c r="T27" s="44">
        <f t="shared" si="3"/>
        <v>99.873786407767</v>
      </c>
      <c r="U27" s="3">
        <v>412000</v>
      </c>
      <c r="V27" s="28">
        <f t="shared" si="4"/>
        <v>100.12637309225236</v>
      </c>
      <c r="W27" s="12"/>
    </row>
    <row r="28" spans="1:23" ht="15.75">
      <c r="A28" s="29" t="s">
        <v>27</v>
      </c>
      <c r="B28" s="4"/>
      <c r="C28" s="4"/>
      <c r="D28" s="47">
        <f>SUM(D6:D27)</f>
        <v>30613017</v>
      </c>
      <c r="E28" s="49">
        <f>SUM(E6:E27)</f>
        <v>31194269</v>
      </c>
      <c r="F28" s="44">
        <f>E28/D28*100</f>
        <v>101.8987086441039</v>
      </c>
      <c r="G28" s="3">
        <f>SUM(G6:G27)</f>
        <v>35973340</v>
      </c>
      <c r="H28" s="28">
        <f>G28/E28*100</f>
        <v>115.32034938853673</v>
      </c>
      <c r="I28" s="12"/>
      <c r="J28" s="12"/>
      <c r="K28" s="12"/>
      <c r="L28" s="12"/>
      <c r="M28" s="12"/>
      <c r="N28" s="12"/>
      <c r="O28" s="6" t="s">
        <v>26</v>
      </c>
      <c r="P28" s="6"/>
      <c r="Q28" s="6"/>
      <c r="R28" s="42">
        <v>80000</v>
      </c>
      <c r="S28" s="43">
        <v>311587</v>
      </c>
      <c r="T28" s="44">
        <f t="shared" si="3"/>
        <v>389.48375</v>
      </c>
      <c r="U28" s="3">
        <v>150000</v>
      </c>
      <c r="V28" s="28">
        <f t="shared" si="4"/>
        <v>48.14064771636814</v>
      </c>
      <c r="W28" s="12"/>
    </row>
    <row r="29" spans="1:23" ht="15.75">
      <c r="A29" s="12"/>
      <c r="B29" s="12"/>
      <c r="C29" s="12"/>
      <c r="D29" s="1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6" t="s">
        <v>25</v>
      </c>
      <c r="P29" s="6"/>
      <c r="Q29" s="6"/>
      <c r="R29" s="42">
        <v>600000</v>
      </c>
      <c r="S29" s="43">
        <v>483447</v>
      </c>
      <c r="T29" s="44">
        <f t="shared" si="3"/>
        <v>80.5745</v>
      </c>
      <c r="U29" s="3">
        <v>500000</v>
      </c>
      <c r="V29" s="28">
        <f t="shared" si="4"/>
        <v>103.42395340130355</v>
      </c>
      <c r="W29" s="12"/>
    </row>
    <row r="30" spans="1:23" ht="15.75">
      <c r="A30" s="12"/>
      <c r="B30" s="12"/>
      <c r="C30" s="12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6" t="s">
        <v>29</v>
      </c>
      <c r="P30" s="6"/>
      <c r="Q30" s="6"/>
      <c r="R30" s="42">
        <v>570000</v>
      </c>
      <c r="S30" s="43">
        <v>537530</v>
      </c>
      <c r="T30" s="44">
        <f t="shared" si="3"/>
        <v>94.30350877192983</v>
      </c>
      <c r="U30" s="3">
        <v>550000</v>
      </c>
      <c r="V30" s="28">
        <f t="shared" si="4"/>
        <v>102.31987051885476</v>
      </c>
      <c r="W30" s="12"/>
    </row>
    <row r="31" spans="1:23" ht="15.75">
      <c r="A31" s="51" t="s">
        <v>49</v>
      </c>
      <c r="B31" s="12"/>
      <c r="C31" s="12" t="s">
        <v>50</v>
      </c>
      <c r="D31" s="15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6"/>
      <c r="P31" s="6"/>
      <c r="Q31" s="6"/>
      <c r="R31" s="10"/>
      <c r="S31" s="40"/>
      <c r="T31" s="8"/>
      <c r="U31" s="3"/>
      <c r="V31" s="28"/>
      <c r="W31" s="12"/>
    </row>
    <row r="32" spans="1:23" ht="18.75">
      <c r="A32" s="16"/>
      <c r="B32" s="16"/>
      <c r="C32" s="16"/>
      <c r="D32" s="17"/>
      <c r="E32" s="16"/>
      <c r="F32" s="77"/>
      <c r="G32" s="77"/>
      <c r="H32" s="18"/>
      <c r="I32" s="12"/>
      <c r="J32" s="12"/>
      <c r="K32" s="12"/>
      <c r="L32" s="12"/>
      <c r="M32" s="12"/>
      <c r="N32" s="12"/>
      <c r="O32" s="6"/>
      <c r="P32" s="6"/>
      <c r="Q32" s="6"/>
      <c r="R32" s="10"/>
      <c r="S32" s="40"/>
      <c r="T32" s="8"/>
      <c r="U32" s="3"/>
      <c r="V32" s="28"/>
      <c r="W32" s="12"/>
    </row>
    <row r="33" spans="1:23" ht="18.75">
      <c r="A33" s="12"/>
      <c r="B33" s="12"/>
      <c r="C33" s="52" t="s">
        <v>51</v>
      </c>
      <c r="D33" s="12"/>
      <c r="E33" s="51" t="s">
        <v>52</v>
      </c>
      <c r="F33" s="12"/>
      <c r="G33" s="12"/>
      <c r="H33" s="12"/>
      <c r="I33" s="77"/>
      <c r="J33" s="77"/>
      <c r="K33" s="77"/>
      <c r="L33" s="77"/>
      <c r="M33" s="77"/>
      <c r="N33" s="77"/>
      <c r="O33" s="6"/>
      <c r="P33" s="6"/>
      <c r="Q33" s="6"/>
      <c r="R33" s="10"/>
      <c r="S33" s="40"/>
      <c r="T33" s="8"/>
      <c r="U33" s="3"/>
      <c r="V33" s="28"/>
      <c r="W33" s="12"/>
    </row>
    <row r="34" spans="1:23" ht="15.75">
      <c r="A34" s="12"/>
      <c r="B34" s="12"/>
      <c r="C34" s="12" t="s">
        <v>53</v>
      </c>
      <c r="D34" s="12"/>
      <c r="E34" s="51" t="s">
        <v>54</v>
      </c>
      <c r="F34" s="12"/>
      <c r="G34" s="12"/>
      <c r="H34" s="12"/>
      <c r="I34" s="12"/>
      <c r="J34" s="12"/>
      <c r="K34" s="12"/>
      <c r="L34" s="12"/>
      <c r="M34" s="12"/>
      <c r="N34" s="12"/>
      <c r="O34" s="6"/>
      <c r="P34" s="6"/>
      <c r="Q34" s="6"/>
      <c r="R34" s="11"/>
      <c r="S34" s="40"/>
      <c r="T34" s="8"/>
      <c r="U34" s="3"/>
      <c r="V34" s="9"/>
      <c r="W34" s="12"/>
    </row>
    <row r="35" spans="1:23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6"/>
      <c r="P35" s="6"/>
      <c r="Q35" s="6"/>
      <c r="R35" s="10"/>
      <c r="S35" s="40"/>
      <c r="T35" s="8"/>
      <c r="U35" s="3"/>
      <c r="V35" s="28"/>
      <c r="W35" s="12"/>
    </row>
    <row r="36" spans="1:23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6"/>
      <c r="P36" s="6"/>
      <c r="Q36" s="6"/>
      <c r="R36" s="10"/>
      <c r="S36" s="40"/>
      <c r="T36" s="8"/>
      <c r="U36" s="3"/>
      <c r="V36" s="28"/>
      <c r="W36" s="12"/>
    </row>
    <row r="37" spans="1:23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6"/>
      <c r="P37" s="6"/>
      <c r="Q37" s="6"/>
      <c r="R37" s="10"/>
      <c r="S37" s="40"/>
      <c r="T37" s="8"/>
      <c r="U37" s="3"/>
      <c r="V37" s="28"/>
      <c r="W37" s="12"/>
    </row>
    <row r="38" spans="1:23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29" t="s">
        <v>27</v>
      </c>
      <c r="P38" s="4"/>
      <c r="Q38" s="4"/>
      <c r="R38" s="42">
        <f>SUM(R6+R15+R22+R24+R25+R26+R27+R28+R29+R30)</f>
        <v>30280295</v>
      </c>
      <c r="S38" s="41">
        <f>SUM(S6+S15+S22+S24+S25+S26+S27+S28+S29+S30)</f>
        <v>31691786</v>
      </c>
      <c r="T38" s="44">
        <f>S38/R38*100</f>
        <v>104.66141759847451</v>
      </c>
      <c r="U38" s="3">
        <f>SUM(U6+U15+U22+U24+U25+U26+U27+U28+U29+U30)</f>
        <v>36257000</v>
      </c>
      <c r="V38" s="28">
        <f>U38/S38*100</f>
        <v>114.40503858002829</v>
      </c>
      <c r="W38" s="12"/>
    </row>
    <row r="39" spans="1:23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</row>
    <row r="40" spans="1:23" ht="7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</row>
    <row r="41" spans="1:23" ht="12.75" hidden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ht="4.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ht="18.75">
      <c r="A43" s="16" t="s">
        <v>30</v>
      </c>
      <c r="B43" s="16"/>
      <c r="C43" s="68" t="s">
        <v>38</v>
      </c>
      <c r="D43" s="69"/>
      <c r="E43" s="69"/>
      <c r="F43" s="78">
        <f>SUM(G28-U38)</f>
        <v>-283660</v>
      </c>
      <c r="G43" s="78"/>
      <c r="H43" s="19"/>
      <c r="I43" s="14"/>
      <c r="J43" s="14"/>
      <c r="K43" s="14"/>
      <c r="L43" s="14"/>
      <c r="M43" s="14"/>
      <c r="N43" s="14"/>
      <c r="O43" s="79" t="s">
        <v>55</v>
      </c>
      <c r="P43" s="80"/>
      <c r="Q43" s="81"/>
      <c r="R43" s="50"/>
      <c r="S43" s="23"/>
      <c r="T43" s="23"/>
      <c r="U43" s="23"/>
      <c r="V43" s="23"/>
      <c r="W43" s="23"/>
    </row>
    <row r="44" spans="1:23" ht="15" customHeight="1">
      <c r="A44" s="12"/>
      <c r="B44" s="12"/>
      <c r="C44" s="12"/>
      <c r="D44" s="12"/>
      <c r="E44" s="12"/>
      <c r="F44" s="12"/>
      <c r="G44" s="12"/>
      <c r="H44" s="23"/>
      <c r="I44" s="23"/>
      <c r="J44" s="23"/>
      <c r="K44" s="23"/>
      <c r="L44" s="23"/>
      <c r="M44" s="23"/>
      <c r="N44" s="23"/>
      <c r="O44" s="82"/>
      <c r="P44" s="83"/>
      <c r="Q44" s="84"/>
      <c r="R44" s="53"/>
      <c r="S44" s="92"/>
      <c r="T44" s="93"/>
      <c r="U44" s="93"/>
      <c r="V44" s="94"/>
      <c r="W44" s="23"/>
    </row>
    <row r="45" spans="1:23" ht="16.5" customHeight="1">
      <c r="A45" s="12"/>
      <c r="B45" s="12"/>
      <c r="C45" s="70" t="s">
        <v>36</v>
      </c>
      <c r="D45" s="71"/>
      <c r="E45" s="71"/>
      <c r="F45" s="72">
        <f>SUM(E28-S38)</f>
        <v>-497517</v>
      </c>
      <c r="G45" s="72"/>
      <c r="H45" s="23"/>
      <c r="I45" s="27"/>
      <c r="J45" s="27"/>
      <c r="K45" s="27"/>
      <c r="L45" s="27"/>
      <c r="M45" s="27"/>
      <c r="N45" s="27"/>
      <c r="O45" s="103" t="s">
        <v>57</v>
      </c>
      <c r="P45" s="87"/>
      <c r="Q45" s="88"/>
      <c r="R45" s="54"/>
      <c r="S45" s="95" t="s">
        <v>56</v>
      </c>
      <c r="T45" s="96"/>
      <c r="U45" s="96"/>
      <c r="V45" s="97"/>
      <c r="W45" s="25"/>
    </row>
    <row r="46" spans="1:23" ht="16.5" customHeight="1">
      <c r="A46" s="12"/>
      <c r="B46" s="12"/>
      <c r="C46" s="58" t="s">
        <v>64</v>
      </c>
      <c r="D46" s="59"/>
      <c r="E46" s="60"/>
      <c r="F46" s="75">
        <v>-482000</v>
      </c>
      <c r="G46" s="76"/>
      <c r="H46" s="23"/>
      <c r="I46" s="5"/>
      <c r="J46" s="5"/>
      <c r="K46" s="5"/>
      <c r="L46" s="5"/>
      <c r="M46" s="5"/>
      <c r="N46" s="5"/>
      <c r="O46" s="86" t="s">
        <v>58</v>
      </c>
      <c r="P46" s="87"/>
      <c r="Q46" s="88"/>
      <c r="R46" s="53"/>
      <c r="S46" s="95" t="s">
        <v>56</v>
      </c>
      <c r="T46" s="98"/>
      <c r="U46" s="98"/>
      <c r="V46" s="99"/>
      <c r="W46" s="26"/>
    </row>
    <row r="47" spans="1:23" ht="18.75" customHeight="1">
      <c r="A47" s="12"/>
      <c r="B47" s="12"/>
      <c r="C47" s="12"/>
      <c r="D47" s="12"/>
      <c r="E47" s="56" t="s">
        <v>65</v>
      </c>
      <c r="F47" s="62">
        <v>-979517</v>
      </c>
      <c r="G47" s="63"/>
      <c r="H47" s="23"/>
      <c r="I47" s="23"/>
      <c r="J47" s="23"/>
      <c r="K47" s="23"/>
      <c r="L47" s="23"/>
      <c r="M47" s="23"/>
      <c r="N47" s="23"/>
      <c r="O47" s="82" t="s">
        <v>59</v>
      </c>
      <c r="P47" s="83"/>
      <c r="Q47" s="84"/>
      <c r="R47" s="53"/>
      <c r="S47" s="92" t="s">
        <v>60</v>
      </c>
      <c r="T47" s="93"/>
      <c r="U47" s="93"/>
      <c r="V47" s="94"/>
      <c r="W47" s="23"/>
    </row>
    <row r="48" spans="1:23" ht="17.25" customHeight="1">
      <c r="A48" s="12"/>
      <c r="B48" s="12"/>
      <c r="C48" s="85" t="s">
        <v>32</v>
      </c>
      <c r="D48" s="85"/>
      <c r="E48" s="85"/>
      <c r="F48" s="61">
        <f>SUM(D28-R38)</f>
        <v>332722</v>
      </c>
      <c r="G48" s="61"/>
      <c r="H48" s="23"/>
      <c r="I48" s="25"/>
      <c r="J48" s="25"/>
      <c r="K48" s="25"/>
      <c r="L48" s="25"/>
      <c r="M48" s="25"/>
      <c r="N48" s="25"/>
      <c r="O48" s="86" t="s">
        <v>61</v>
      </c>
      <c r="P48" s="87"/>
      <c r="Q48" s="88"/>
      <c r="R48" s="53"/>
      <c r="S48" s="100"/>
      <c r="T48" s="101"/>
      <c r="U48" s="101"/>
      <c r="V48" s="102"/>
      <c r="W48" s="22"/>
    </row>
    <row r="49" spans="1:23" ht="19.5" customHeight="1">
      <c r="A49" s="12"/>
      <c r="B49" s="12"/>
      <c r="C49" s="58" t="s">
        <v>64</v>
      </c>
      <c r="D49" s="59"/>
      <c r="E49" s="60"/>
      <c r="F49" s="61">
        <v>-482000</v>
      </c>
      <c r="G49" s="61"/>
      <c r="H49" s="23"/>
      <c r="I49" s="23"/>
      <c r="J49" s="23"/>
      <c r="K49" s="23"/>
      <c r="L49" s="23"/>
      <c r="M49" s="23"/>
      <c r="N49" s="23"/>
      <c r="O49" s="89"/>
      <c r="P49" s="90"/>
      <c r="Q49" s="91"/>
      <c r="R49" s="23"/>
      <c r="S49" s="89"/>
      <c r="T49" s="90"/>
      <c r="U49" s="90"/>
      <c r="V49" s="91"/>
      <c r="W49" s="23"/>
    </row>
    <row r="50" spans="1:23" ht="23.25" customHeight="1">
      <c r="A50" s="12"/>
      <c r="B50" s="12"/>
      <c r="C50" s="12"/>
      <c r="D50" s="12"/>
      <c r="E50" s="57" t="s">
        <v>65</v>
      </c>
      <c r="F50" s="64">
        <v>-149278</v>
      </c>
      <c r="G50" s="65"/>
      <c r="H50" s="23"/>
      <c r="I50" s="24"/>
      <c r="J50" s="24"/>
      <c r="K50" s="24"/>
      <c r="L50" s="24"/>
      <c r="M50" s="24"/>
      <c r="N50" s="24"/>
      <c r="O50" s="24"/>
      <c r="P50" s="24"/>
      <c r="Q50" s="23"/>
      <c r="R50" s="23"/>
      <c r="S50" s="20"/>
      <c r="T50" s="22"/>
      <c r="U50" s="22"/>
      <c r="V50" s="22"/>
      <c r="W50" s="23"/>
    </row>
    <row r="51" ht="17.25" customHeight="1"/>
  </sheetData>
  <mergeCells count="31">
    <mergeCell ref="O49:Q49"/>
    <mergeCell ref="S44:V44"/>
    <mergeCell ref="S45:V45"/>
    <mergeCell ref="S46:V46"/>
    <mergeCell ref="S47:V47"/>
    <mergeCell ref="S48:V48"/>
    <mergeCell ref="S49:V49"/>
    <mergeCell ref="O44:Q44"/>
    <mergeCell ref="O45:Q45"/>
    <mergeCell ref="O46:Q46"/>
    <mergeCell ref="O47:Q47"/>
    <mergeCell ref="C48:E48"/>
    <mergeCell ref="F48:G48"/>
    <mergeCell ref="O48:Q48"/>
    <mergeCell ref="F46:G46"/>
    <mergeCell ref="C46:E46"/>
    <mergeCell ref="O4:R4"/>
    <mergeCell ref="F32:G32"/>
    <mergeCell ref="I33:N33"/>
    <mergeCell ref="F43:G43"/>
    <mergeCell ref="O43:Q43"/>
    <mergeCell ref="A1:M2"/>
    <mergeCell ref="A4:D4"/>
    <mergeCell ref="C43:E43"/>
    <mergeCell ref="C45:E45"/>
    <mergeCell ref="F45:G45"/>
    <mergeCell ref="D13:D14"/>
    <mergeCell ref="C49:E49"/>
    <mergeCell ref="F49:G49"/>
    <mergeCell ref="F47:G47"/>
    <mergeCell ref="F50:G50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SheetLayoutView="100" workbookViewId="0" topLeftCell="A1">
      <selection activeCell="J12" sqref="J12"/>
    </sheetView>
  </sheetViews>
  <sheetFormatPr defaultColWidth="9.140625" defaultRowHeight="12.75"/>
  <cols>
    <col min="4" max="4" width="12.7109375" style="0" customWidth="1"/>
    <col min="5" max="5" width="16.00390625" style="0" customWidth="1"/>
    <col min="6" max="6" width="0.5625" style="0" customWidth="1"/>
    <col min="7" max="7" width="14.00390625" style="0" customWidth="1"/>
    <col min="8" max="8" width="1.1484375" style="0" customWidth="1"/>
    <col min="9" max="9" width="14.00390625" style="0" customWidth="1"/>
  </cols>
  <sheetData>
    <row r="1" spans="1:14" ht="12.7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2"/>
    </row>
    <row r="2" spans="1:14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2"/>
    </row>
    <row r="3" spans="1:14" ht="15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12"/>
    </row>
    <row r="4" spans="1:14" ht="15.75">
      <c r="A4" s="67" t="s">
        <v>0</v>
      </c>
      <c r="B4" s="67"/>
      <c r="C4" s="67"/>
      <c r="D4" s="67"/>
      <c r="E4" s="33"/>
      <c r="F4" s="34"/>
      <c r="G4" s="35"/>
      <c r="H4" s="34"/>
      <c r="I4" s="33"/>
      <c r="J4" s="33"/>
      <c r="K4" s="33"/>
      <c r="L4" s="33"/>
      <c r="M4" s="33"/>
      <c r="N4" s="12"/>
    </row>
    <row r="5" spans="1:14" ht="15.75">
      <c r="A5" s="32"/>
      <c r="B5" s="32"/>
      <c r="C5" s="32"/>
      <c r="D5" s="36" t="s">
        <v>33</v>
      </c>
      <c r="E5" s="37" t="s">
        <v>34</v>
      </c>
      <c r="F5" s="31"/>
      <c r="G5" s="31" t="s">
        <v>37</v>
      </c>
      <c r="H5" s="38"/>
      <c r="I5" s="33"/>
      <c r="J5" s="33"/>
      <c r="K5" s="33"/>
      <c r="L5" s="33"/>
      <c r="M5" s="33"/>
      <c r="N5" s="12"/>
    </row>
    <row r="6" spans="1:14" ht="15.75">
      <c r="A6" s="30" t="s">
        <v>3</v>
      </c>
      <c r="B6" s="30"/>
      <c r="C6" s="30"/>
      <c r="D6" s="47">
        <v>7600000</v>
      </c>
      <c r="E6" s="48">
        <v>7614000</v>
      </c>
      <c r="F6" s="44"/>
      <c r="G6" s="3">
        <v>9000000</v>
      </c>
      <c r="H6" s="28"/>
      <c r="I6" s="12"/>
      <c r="J6" s="12"/>
      <c r="K6" s="12"/>
      <c r="L6" s="12"/>
      <c r="M6" s="12"/>
      <c r="N6" s="12"/>
    </row>
    <row r="7" spans="1:14" ht="15.75">
      <c r="A7" s="30" t="s">
        <v>5</v>
      </c>
      <c r="B7" s="30"/>
      <c r="C7" s="30"/>
      <c r="D7" s="47">
        <v>14500000</v>
      </c>
      <c r="E7" s="48">
        <v>14599500</v>
      </c>
      <c r="F7" s="44"/>
      <c r="G7" s="3">
        <v>17000000</v>
      </c>
      <c r="H7" s="28"/>
      <c r="I7" s="12"/>
      <c r="J7" s="12"/>
      <c r="K7" s="12"/>
      <c r="L7" s="12"/>
      <c r="M7" s="12"/>
      <c r="N7" s="12"/>
    </row>
    <row r="8" spans="1:14" ht="15.75">
      <c r="A8" s="30" t="s">
        <v>16</v>
      </c>
      <c r="B8" s="30"/>
      <c r="C8" s="30"/>
      <c r="D8" s="47">
        <v>12000</v>
      </c>
      <c r="E8" s="48">
        <v>13500</v>
      </c>
      <c r="F8" s="44"/>
      <c r="G8" s="3">
        <v>20340</v>
      </c>
      <c r="H8" s="28"/>
      <c r="I8" s="21"/>
      <c r="J8" s="12"/>
      <c r="K8" s="12"/>
      <c r="L8" s="12"/>
      <c r="M8" s="12"/>
      <c r="N8" s="12"/>
    </row>
    <row r="9" spans="1:14" ht="15.75">
      <c r="A9" s="30" t="s">
        <v>46</v>
      </c>
      <c r="B9" s="30"/>
      <c r="C9" s="30"/>
      <c r="D9" s="47">
        <v>513000</v>
      </c>
      <c r="E9" s="48">
        <v>285000</v>
      </c>
      <c r="F9" s="44"/>
      <c r="G9" s="3">
        <v>425000</v>
      </c>
      <c r="H9" s="28"/>
      <c r="I9" s="21"/>
      <c r="J9" s="12"/>
      <c r="K9" s="12"/>
      <c r="L9" s="12"/>
      <c r="M9" s="12"/>
      <c r="N9" s="12"/>
    </row>
    <row r="10" spans="1:14" ht="15.75">
      <c r="A10" s="30"/>
      <c r="B10" s="30"/>
      <c r="C10" s="30"/>
      <c r="D10" s="47"/>
      <c r="E10" s="48"/>
      <c r="F10" s="44"/>
      <c r="G10" s="3"/>
      <c r="H10" s="28"/>
      <c r="I10" s="12"/>
      <c r="J10" s="12"/>
      <c r="K10" s="12"/>
      <c r="L10" s="12"/>
      <c r="M10" s="12"/>
      <c r="N10" s="12"/>
    </row>
    <row r="11" spans="1:14" ht="15.75">
      <c r="A11" s="30" t="s">
        <v>41</v>
      </c>
      <c r="B11" s="30"/>
      <c r="C11" s="30"/>
      <c r="D11" s="47">
        <v>2520000</v>
      </c>
      <c r="E11" s="48">
        <v>2682600</v>
      </c>
      <c r="F11" s="44"/>
      <c r="G11" s="3">
        <v>3000000</v>
      </c>
      <c r="H11" s="28"/>
      <c r="I11" s="12"/>
      <c r="J11" s="12"/>
      <c r="K11" s="12"/>
      <c r="L11" s="12"/>
      <c r="M11" s="12"/>
      <c r="N11" s="12"/>
    </row>
    <row r="12" spans="1:14" ht="15.75">
      <c r="A12" s="30"/>
      <c r="B12" s="30"/>
      <c r="C12" s="30"/>
      <c r="D12" s="47"/>
      <c r="E12" s="48"/>
      <c r="F12" s="44"/>
      <c r="G12" s="3"/>
      <c r="H12" s="28"/>
      <c r="I12" s="13"/>
      <c r="J12" s="12"/>
      <c r="K12" s="12"/>
      <c r="L12" s="12"/>
      <c r="M12" s="12"/>
      <c r="N12" s="12"/>
    </row>
    <row r="13" spans="1:14" ht="15.75">
      <c r="A13" s="30" t="s">
        <v>7</v>
      </c>
      <c r="B13" s="30"/>
      <c r="C13" s="30"/>
      <c r="D13" s="73">
        <v>5000000</v>
      </c>
      <c r="E13" s="48">
        <v>2607500</v>
      </c>
      <c r="F13" s="44"/>
      <c r="G13" s="3">
        <v>3601000</v>
      </c>
      <c r="H13" s="28"/>
      <c r="I13" s="12"/>
      <c r="J13" s="12"/>
      <c r="K13" s="12"/>
      <c r="L13" s="12"/>
      <c r="M13" s="12"/>
      <c r="N13" s="12"/>
    </row>
    <row r="14" spans="1:14" ht="15.75">
      <c r="A14" s="30" t="s">
        <v>9</v>
      </c>
      <c r="B14" s="30"/>
      <c r="C14" s="30"/>
      <c r="D14" s="74"/>
      <c r="E14" s="48">
        <v>2523500</v>
      </c>
      <c r="F14" s="44"/>
      <c r="G14" s="3">
        <v>1980000</v>
      </c>
      <c r="H14" s="28"/>
      <c r="I14" s="12"/>
      <c r="J14" s="12"/>
      <c r="K14" s="12"/>
      <c r="L14" s="12"/>
      <c r="M14" s="12"/>
      <c r="N14" s="12"/>
    </row>
    <row r="15" spans="1:14" ht="15.75">
      <c r="A15" s="30"/>
      <c r="B15" s="30"/>
      <c r="C15" s="30"/>
      <c r="D15" s="47"/>
      <c r="E15" s="48"/>
      <c r="F15" s="44"/>
      <c r="G15" s="3"/>
      <c r="H15" s="28"/>
      <c r="I15" s="12"/>
      <c r="J15" s="12"/>
      <c r="K15" s="12"/>
      <c r="L15" s="12"/>
      <c r="M15" s="12"/>
      <c r="N15" s="12"/>
    </row>
    <row r="16" spans="1:14" ht="15.75">
      <c r="A16" s="30" t="s">
        <v>47</v>
      </c>
      <c r="B16" s="30"/>
      <c r="C16" s="30"/>
      <c r="D16" s="47">
        <v>0</v>
      </c>
      <c r="E16" s="48">
        <v>446250</v>
      </c>
      <c r="F16" s="44"/>
      <c r="G16" s="3">
        <v>325000</v>
      </c>
      <c r="H16" s="28"/>
      <c r="I16" s="12"/>
      <c r="J16" s="12"/>
      <c r="K16" s="12"/>
      <c r="L16" s="12"/>
      <c r="M16" s="12"/>
      <c r="N16" s="12"/>
    </row>
    <row r="17" spans="1:14" ht="15.75">
      <c r="A17" s="30" t="s">
        <v>48</v>
      </c>
      <c r="B17" s="30"/>
      <c r="C17" s="30"/>
      <c r="D17" s="47">
        <v>422222</v>
      </c>
      <c r="E17" s="48">
        <v>422000</v>
      </c>
      <c r="F17" s="44"/>
      <c r="G17" s="3">
        <v>422000</v>
      </c>
      <c r="H17" s="28"/>
      <c r="I17" s="12"/>
      <c r="J17" s="12"/>
      <c r="K17" s="12"/>
      <c r="L17" s="12"/>
      <c r="M17" s="12"/>
      <c r="N17" s="12"/>
    </row>
    <row r="18" spans="1:14" ht="15.75">
      <c r="A18" s="30" t="s">
        <v>13</v>
      </c>
      <c r="B18" s="30"/>
      <c r="C18" s="30"/>
      <c r="D18" s="47">
        <v>45795</v>
      </c>
      <c r="E18" s="48">
        <v>419</v>
      </c>
      <c r="F18" s="44"/>
      <c r="G18" s="3">
        <v>200000</v>
      </c>
      <c r="H18" s="28"/>
      <c r="I18" s="12" t="s">
        <v>42</v>
      </c>
      <c r="J18" s="12"/>
      <c r="K18" s="12"/>
      <c r="L18" s="12"/>
      <c r="M18" s="12"/>
      <c r="N18" s="12"/>
    </row>
    <row r="19" spans="1:14" ht="15.75">
      <c r="A19" s="2"/>
      <c r="B19" s="4"/>
      <c r="C19" s="4"/>
      <c r="D19" s="47"/>
      <c r="E19" s="48"/>
      <c r="F19" s="44"/>
      <c r="G19" s="3"/>
      <c r="H19" s="28"/>
      <c r="I19" s="12"/>
      <c r="J19" s="12"/>
      <c r="K19" s="12"/>
      <c r="L19" s="12"/>
      <c r="M19" s="12"/>
      <c r="N19" s="12"/>
    </row>
    <row r="20" spans="1:14" ht="15.75">
      <c r="A20" s="2"/>
      <c r="B20" s="4"/>
      <c r="C20" s="4"/>
      <c r="D20" s="47"/>
      <c r="E20" s="48"/>
      <c r="F20" s="44"/>
      <c r="G20" s="3"/>
      <c r="H20" s="28"/>
      <c r="I20" s="12"/>
      <c r="J20" s="12"/>
      <c r="K20" s="12"/>
      <c r="L20" s="12"/>
      <c r="M20" s="12"/>
      <c r="N20" s="12"/>
    </row>
    <row r="21" spans="1:14" ht="15.75">
      <c r="A21" s="2"/>
      <c r="B21" s="4"/>
      <c r="C21" s="4"/>
      <c r="D21" s="47"/>
      <c r="E21" s="48"/>
      <c r="F21" s="44"/>
      <c r="G21" s="3"/>
      <c r="H21" s="28"/>
      <c r="I21" s="12"/>
      <c r="J21" s="12"/>
      <c r="K21" s="12"/>
      <c r="L21" s="12"/>
      <c r="M21" s="12"/>
      <c r="N21" s="12"/>
    </row>
    <row r="22" spans="1:14" ht="15.75">
      <c r="A22" s="2"/>
      <c r="B22" s="4"/>
      <c r="C22" s="4"/>
      <c r="D22" s="47"/>
      <c r="E22" s="48"/>
      <c r="F22" s="44"/>
      <c r="G22" s="3"/>
      <c r="H22" s="28"/>
      <c r="I22" s="12"/>
      <c r="J22" s="12"/>
      <c r="K22" s="12"/>
      <c r="L22" s="12"/>
      <c r="M22" s="12"/>
      <c r="N22" s="12"/>
    </row>
    <row r="23" spans="1:14" ht="15.75">
      <c r="A23" s="2"/>
      <c r="B23" s="4"/>
      <c r="C23" s="4"/>
      <c r="D23" s="47"/>
      <c r="E23" s="48"/>
      <c r="F23" s="44"/>
      <c r="G23" s="3"/>
      <c r="H23" s="28"/>
      <c r="I23" s="12"/>
      <c r="J23" s="12"/>
      <c r="K23" s="12"/>
      <c r="L23" s="12"/>
      <c r="M23" s="12"/>
      <c r="N23" s="12"/>
    </row>
    <row r="24" spans="1:14" ht="15.75">
      <c r="A24" s="2"/>
      <c r="B24" s="4"/>
      <c r="C24" s="4"/>
      <c r="D24" s="47"/>
      <c r="E24" s="48"/>
      <c r="F24" s="44"/>
      <c r="G24" s="3"/>
      <c r="H24" s="28"/>
      <c r="I24" s="12"/>
      <c r="J24" s="12"/>
      <c r="K24" s="12"/>
      <c r="L24" s="12"/>
      <c r="M24" s="12"/>
      <c r="N24" s="12"/>
    </row>
    <row r="25" spans="1:14" ht="15.75">
      <c r="A25" s="2"/>
      <c r="B25" s="4"/>
      <c r="C25" s="4"/>
      <c r="D25" s="47"/>
      <c r="E25" s="48"/>
      <c r="F25" s="44"/>
      <c r="G25" s="3"/>
      <c r="H25" s="28"/>
      <c r="I25" s="12"/>
      <c r="J25" s="12"/>
      <c r="K25" s="12"/>
      <c r="L25" s="12"/>
      <c r="M25" s="12"/>
      <c r="N25" s="12"/>
    </row>
    <row r="26" spans="1:14" ht="15.75">
      <c r="A26" s="2"/>
      <c r="B26" s="4"/>
      <c r="C26" s="4"/>
      <c r="D26" s="47"/>
      <c r="E26" s="48"/>
      <c r="F26" s="44"/>
      <c r="G26" s="3"/>
      <c r="H26" s="28"/>
      <c r="I26" s="12"/>
      <c r="J26" s="12"/>
      <c r="K26" s="12"/>
      <c r="L26" s="12"/>
      <c r="M26" s="12"/>
      <c r="N26" s="12"/>
    </row>
    <row r="27" spans="1:14" ht="15.75">
      <c r="A27" s="29" t="s">
        <v>27</v>
      </c>
      <c r="B27" s="4"/>
      <c r="C27" s="4"/>
      <c r="D27" s="47">
        <f>SUM(D6:D26)</f>
        <v>30613017</v>
      </c>
      <c r="E27" s="49">
        <f>SUM(E6:E26)</f>
        <v>31194269</v>
      </c>
      <c r="F27" s="44"/>
      <c r="G27" s="3">
        <f>SUM(G6:G26)</f>
        <v>35973340</v>
      </c>
      <c r="H27" s="28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5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5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5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8.75">
      <c r="A31" s="16"/>
      <c r="B31" s="16"/>
      <c r="C31" s="16"/>
      <c r="D31" s="17"/>
      <c r="E31" s="16"/>
      <c r="F31" s="77"/>
      <c r="G31" s="77"/>
      <c r="H31" s="18"/>
      <c r="I31" s="12"/>
      <c r="J31" s="12"/>
      <c r="K31" s="12"/>
      <c r="L31" s="12"/>
      <c r="M31" s="12"/>
      <c r="N31" s="12"/>
    </row>
    <row r="32" spans="1:14" ht="18.75">
      <c r="A32" s="12"/>
      <c r="B32" s="12"/>
      <c r="C32" s="12"/>
      <c r="D32" s="12"/>
      <c r="E32" s="12"/>
      <c r="F32" s="12"/>
      <c r="G32" s="12"/>
      <c r="H32" s="12"/>
      <c r="I32" s="77"/>
      <c r="J32" s="77"/>
      <c r="K32" s="77"/>
      <c r="L32" s="77"/>
      <c r="M32" s="77"/>
      <c r="N32" s="77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</sheetData>
  <mergeCells count="5">
    <mergeCell ref="F31:G31"/>
    <mergeCell ref="I32:N32"/>
    <mergeCell ref="A1:M2"/>
    <mergeCell ref="A4:D4"/>
    <mergeCell ref="D13:D14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7">
      <selection activeCell="D47" sqref="D47"/>
    </sheetView>
  </sheetViews>
  <sheetFormatPr defaultColWidth="9.140625" defaultRowHeight="12.75"/>
  <cols>
    <col min="4" max="4" width="19.00390625" style="0" customWidth="1"/>
    <col min="5" max="5" width="20.140625" style="0" customWidth="1"/>
    <col min="6" max="6" width="1.1484375" style="0" customWidth="1"/>
    <col min="7" max="7" width="18.140625" style="0" customWidth="1"/>
    <col min="8" max="8" width="1.1484375" style="0" customWidth="1"/>
  </cols>
  <sheetData>
    <row r="1" spans="1:13" ht="12.7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8" ht="15.75">
      <c r="A3" s="67" t="s">
        <v>1</v>
      </c>
      <c r="B3" s="67"/>
      <c r="C3" s="67"/>
      <c r="D3" s="67"/>
      <c r="E3" s="33"/>
      <c r="F3" s="34"/>
      <c r="G3" s="33"/>
      <c r="H3" s="34"/>
    </row>
    <row r="4" spans="1:8" ht="15.75">
      <c r="A4" s="32"/>
      <c r="B4" s="32"/>
      <c r="C4" s="32"/>
      <c r="D4" s="39" t="s">
        <v>33</v>
      </c>
      <c r="E4" s="39" t="s">
        <v>34</v>
      </c>
      <c r="F4" s="39"/>
      <c r="G4" s="31" t="s">
        <v>37</v>
      </c>
      <c r="H4" s="38"/>
    </row>
    <row r="5" spans="1:8" ht="15.75">
      <c r="A5" s="6" t="s">
        <v>4</v>
      </c>
      <c r="B5" s="6"/>
      <c r="C5" s="6"/>
      <c r="D5" s="42">
        <v>1903000</v>
      </c>
      <c r="E5" s="43">
        <v>1854842</v>
      </c>
      <c r="F5" s="44"/>
      <c r="G5" s="3">
        <v>1875000</v>
      </c>
      <c r="H5" s="28"/>
    </row>
    <row r="6" spans="1:8" ht="15.75">
      <c r="A6" s="7"/>
      <c r="B6" s="7" t="s">
        <v>6</v>
      </c>
      <c r="C6" s="4"/>
      <c r="D6" s="42">
        <v>724000</v>
      </c>
      <c r="E6" s="43">
        <v>666370</v>
      </c>
      <c r="F6" s="44"/>
      <c r="G6" s="45">
        <v>670000</v>
      </c>
      <c r="H6" s="28"/>
    </row>
    <row r="7" spans="1:8" ht="15.75">
      <c r="A7" s="7"/>
      <c r="B7" s="7" t="s">
        <v>8</v>
      </c>
      <c r="C7" s="4"/>
      <c r="D7" s="42"/>
      <c r="E7" s="43"/>
      <c r="F7" s="44"/>
      <c r="G7" s="45"/>
      <c r="H7" s="28"/>
    </row>
    <row r="8" spans="1:8" ht="15.75">
      <c r="A8" s="7"/>
      <c r="B8" s="7" t="s">
        <v>10</v>
      </c>
      <c r="C8" s="4"/>
      <c r="D8" s="42">
        <v>103000</v>
      </c>
      <c r="E8" s="43">
        <v>120386</v>
      </c>
      <c r="F8" s="44"/>
      <c r="G8" s="45">
        <v>125000</v>
      </c>
      <c r="H8" s="28"/>
    </row>
    <row r="9" spans="1:8" ht="15.75">
      <c r="A9" s="7"/>
      <c r="B9" s="7" t="s">
        <v>11</v>
      </c>
      <c r="C9" s="4"/>
      <c r="D9" s="42">
        <v>140000</v>
      </c>
      <c r="E9" s="43">
        <v>138156</v>
      </c>
      <c r="F9" s="44"/>
      <c r="G9" s="45">
        <v>140000</v>
      </c>
      <c r="H9" s="28"/>
    </row>
    <row r="10" spans="1:8" ht="15.75">
      <c r="A10" s="7"/>
      <c r="B10" s="7" t="s">
        <v>12</v>
      </c>
      <c r="C10" s="4"/>
      <c r="D10" s="42">
        <v>250000</v>
      </c>
      <c r="E10" s="43">
        <v>227224</v>
      </c>
      <c r="F10" s="44"/>
      <c r="G10" s="45">
        <v>230000</v>
      </c>
      <c r="H10" s="28"/>
    </row>
    <row r="11" spans="1:8" ht="15.75">
      <c r="A11" s="7"/>
      <c r="B11" s="7" t="s">
        <v>14</v>
      </c>
      <c r="C11" s="4"/>
      <c r="D11" s="42">
        <v>410000</v>
      </c>
      <c r="E11" s="43">
        <v>424565</v>
      </c>
      <c r="F11" s="44"/>
      <c r="G11" s="45">
        <v>425000</v>
      </c>
      <c r="H11" s="28"/>
    </row>
    <row r="12" spans="1:8" ht="15.75">
      <c r="A12" s="7"/>
      <c r="B12" s="7" t="s">
        <v>15</v>
      </c>
      <c r="C12" s="4"/>
      <c r="D12" s="42">
        <v>215000</v>
      </c>
      <c r="E12" s="43">
        <v>221501</v>
      </c>
      <c r="F12" s="44"/>
      <c r="G12" s="45">
        <v>225000</v>
      </c>
      <c r="H12" s="28"/>
    </row>
    <row r="13" spans="1:8" ht="15.75">
      <c r="A13" s="7"/>
      <c r="B13" s="7" t="s">
        <v>17</v>
      </c>
      <c r="C13" s="4"/>
      <c r="D13" s="42">
        <v>61000</v>
      </c>
      <c r="E13" s="43">
        <v>56640</v>
      </c>
      <c r="F13" s="44"/>
      <c r="G13" s="45">
        <v>60000</v>
      </c>
      <c r="H13" s="28"/>
    </row>
    <row r="14" spans="1:8" ht="15.75">
      <c r="A14" s="6" t="s">
        <v>18</v>
      </c>
      <c r="B14" s="6"/>
      <c r="C14" s="6"/>
      <c r="D14" s="42">
        <v>14709295</v>
      </c>
      <c r="E14" s="43">
        <v>15885317</v>
      </c>
      <c r="F14" s="44"/>
      <c r="G14" s="3">
        <f>SUM(G15+G16+G17+G18+G19+G20)</f>
        <v>18290000</v>
      </c>
      <c r="H14" s="28"/>
    </row>
    <row r="15" spans="1:8" ht="15.75">
      <c r="A15" s="4"/>
      <c r="B15" s="7" t="s">
        <v>19</v>
      </c>
      <c r="C15" s="4"/>
      <c r="D15" s="42">
        <v>6410500</v>
      </c>
      <c r="E15" s="43">
        <v>6543000</v>
      </c>
      <c r="F15" s="44"/>
      <c r="G15" s="45">
        <v>8905000</v>
      </c>
      <c r="H15" s="28"/>
    </row>
    <row r="16" spans="1:8" ht="15.75">
      <c r="A16" s="4"/>
      <c r="B16" s="7" t="s">
        <v>20</v>
      </c>
      <c r="C16" s="4"/>
      <c r="D16" s="42">
        <v>4481676</v>
      </c>
      <c r="E16" s="43">
        <v>4473214</v>
      </c>
      <c r="F16" s="44"/>
      <c r="G16" s="45">
        <v>4130000</v>
      </c>
      <c r="H16" s="28"/>
    </row>
    <row r="17" spans="1:8" ht="15.75">
      <c r="A17" s="4"/>
      <c r="B17" s="7" t="s">
        <v>21</v>
      </c>
      <c r="C17" s="4"/>
      <c r="D17" s="42">
        <v>2617119</v>
      </c>
      <c r="E17" s="43">
        <v>2508063</v>
      </c>
      <c r="F17" s="44"/>
      <c r="G17" s="45">
        <v>2895000</v>
      </c>
      <c r="H17" s="28"/>
    </row>
    <row r="18" spans="1:8" ht="15.75">
      <c r="A18" s="4"/>
      <c r="B18" s="7" t="s">
        <v>62</v>
      </c>
      <c r="C18" s="55" t="s">
        <v>63</v>
      </c>
      <c r="D18" s="42">
        <v>900000</v>
      </c>
      <c r="E18" s="43">
        <v>900000</v>
      </c>
      <c r="F18" s="44"/>
      <c r="G18" s="45">
        <v>900000</v>
      </c>
      <c r="H18" s="28"/>
    </row>
    <row r="19" spans="1:8" ht="15.75">
      <c r="A19" s="4"/>
      <c r="B19" s="7" t="s">
        <v>22</v>
      </c>
      <c r="C19" s="4"/>
      <c r="D19" s="42">
        <v>800000</v>
      </c>
      <c r="E19" s="43">
        <v>963297</v>
      </c>
      <c r="F19" s="44"/>
      <c r="G19" s="45">
        <v>960000</v>
      </c>
      <c r="H19" s="28"/>
    </row>
    <row r="20" spans="1:8" ht="15.75">
      <c r="A20" s="4"/>
      <c r="B20" s="7" t="s">
        <v>23</v>
      </c>
      <c r="C20" s="4"/>
      <c r="D20" s="42">
        <v>400000</v>
      </c>
      <c r="E20" s="43">
        <v>497743</v>
      </c>
      <c r="F20" s="44"/>
      <c r="G20" s="45">
        <v>500000</v>
      </c>
      <c r="H20" s="28"/>
    </row>
    <row r="21" spans="1:8" ht="15.75">
      <c r="A21" s="6" t="s">
        <v>24</v>
      </c>
      <c r="B21" s="6"/>
      <c r="C21" s="6"/>
      <c r="D21" s="42">
        <v>3250000</v>
      </c>
      <c r="E21" s="43">
        <v>3423246</v>
      </c>
      <c r="F21" s="44"/>
      <c r="G21" s="3">
        <v>4000000</v>
      </c>
      <c r="H21" s="28"/>
    </row>
    <row r="22" spans="1:8" ht="15.75">
      <c r="A22" s="7" t="s">
        <v>43</v>
      </c>
      <c r="B22" s="7"/>
      <c r="C22" s="4"/>
      <c r="D22" s="46">
        <v>1750000</v>
      </c>
      <c r="E22" s="43">
        <v>1609690</v>
      </c>
      <c r="F22" s="44"/>
      <c r="G22" s="45">
        <v>1520000</v>
      </c>
      <c r="H22" s="28"/>
    </row>
    <row r="23" spans="1:8" ht="15.75">
      <c r="A23" s="6" t="s">
        <v>28</v>
      </c>
      <c r="B23" s="6"/>
      <c r="C23" s="6"/>
      <c r="D23" s="42">
        <v>1680000</v>
      </c>
      <c r="E23" s="43">
        <v>1560000</v>
      </c>
      <c r="F23" s="44"/>
      <c r="G23" s="3">
        <v>2080000</v>
      </c>
      <c r="H23" s="28"/>
    </row>
    <row r="24" spans="1:8" ht="15.75">
      <c r="A24" s="6" t="s">
        <v>45</v>
      </c>
      <c r="B24" s="6"/>
      <c r="C24" s="6"/>
      <c r="D24" s="42">
        <v>4556000</v>
      </c>
      <c r="E24" s="43">
        <v>4477200</v>
      </c>
      <c r="F24" s="44"/>
      <c r="G24" s="3">
        <v>5400000</v>
      </c>
      <c r="H24" s="28"/>
    </row>
    <row r="25" spans="1:8" ht="15.75">
      <c r="A25" s="6" t="s">
        <v>41</v>
      </c>
      <c r="B25" s="6"/>
      <c r="C25" s="6"/>
      <c r="D25" s="42">
        <v>2520000</v>
      </c>
      <c r="E25" s="43">
        <v>2747137</v>
      </c>
      <c r="F25" s="44"/>
      <c r="G25" s="3">
        <v>3000000</v>
      </c>
      <c r="H25" s="28"/>
    </row>
    <row r="26" spans="1:8" ht="15.75">
      <c r="A26" s="6" t="s">
        <v>44</v>
      </c>
      <c r="B26" s="6"/>
      <c r="C26" s="6"/>
      <c r="D26" s="42">
        <v>412000</v>
      </c>
      <c r="E26" s="43">
        <v>411480</v>
      </c>
      <c r="F26" s="44"/>
      <c r="G26" s="3">
        <v>412000</v>
      </c>
      <c r="H26" s="28"/>
    </row>
    <row r="27" spans="1:8" ht="15.75">
      <c r="A27" s="6" t="s">
        <v>26</v>
      </c>
      <c r="B27" s="6"/>
      <c r="C27" s="6"/>
      <c r="D27" s="42">
        <v>80000</v>
      </c>
      <c r="E27" s="43">
        <v>311587</v>
      </c>
      <c r="F27" s="44"/>
      <c r="G27" s="3">
        <v>150000</v>
      </c>
      <c r="H27" s="28"/>
    </row>
    <row r="28" spans="1:8" ht="15.75">
      <c r="A28" s="6" t="s">
        <v>25</v>
      </c>
      <c r="B28" s="6"/>
      <c r="C28" s="6"/>
      <c r="D28" s="42">
        <v>600000</v>
      </c>
      <c r="E28" s="43">
        <v>483447</v>
      </c>
      <c r="F28" s="44"/>
      <c r="G28" s="3">
        <v>500000</v>
      </c>
      <c r="H28" s="28"/>
    </row>
    <row r="29" spans="1:8" ht="15.75">
      <c r="A29" s="6" t="s">
        <v>29</v>
      </c>
      <c r="B29" s="6"/>
      <c r="C29" s="6"/>
      <c r="D29" s="42">
        <v>570000</v>
      </c>
      <c r="E29" s="43">
        <v>537530</v>
      </c>
      <c r="F29" s="44"/>
      <c r="G29" s="3">
        <v>550000</v>
      </c>
      <c r="H29" s="28"/>
    </row>
    <row r="30" spans="1:8" ht="15.75">
      <c r="A30" s="6"/>
      <c r="B30" s="6"/>
      <c r="C30" s="6"/>
      <c r="D30" s="10"/>
      <c r="E30" s="40"/>
      <c r="F30" s="8"/>
      <c r="G30" s="3"/>
      <c r="H30" s="28"/>
    </row>
    <row r="31" spans="1:8" ht="15.75">
      <c r="A31" s="6"/>
      <c r="B31" s="6"/>
      <c r="C31" s="6"/>
      <c r="D31" s="10"/>
      <c r="E31" s="40"/>
      <c r="F31" s="8"/>
      <c r="G31" s="3"/>
      <c r="H31" s="28"/>
    </row>
    <row r="32" spans="1:8" ht="15.75">
      <c r="A32" s="6"/>
      <c r="B32" s="6"/>
      <c r="C32" s="6"/>
      <c r="D32" s="10"/>
      <c r="E32" s="40"/>
      <c r="F32" s="8"/>
      <c r="G32" s="3"/>
      <c r="H32" s="28"/>
    </row>
    <row r="33" spans="1:8" ht="15.75">
      <c r="A33" s="6"/>
      <c r="B33" s="6"/>
      <c r="C33" s="6"/>
      <c r="D33" s="11"/>
      <c r="E33" s="40"/>
      <c r="F33" s="8"/>
      <c r="G33" s="3"/>
      <c r="H33" s="9"/>
    </row>
    <row r="34" spans="1:8" ht="15.75">
      <c r="A34" s="6"/>
      <c r="B34" s="6"/>
      <c r="C34" s="6"/>
      <c r="D34" s="10"/>
      <c r="E34" s="40"/>
      <c r="F34" s="8"/>
      <c r="G34" s="3"/>
      <c r="H34" s="28"/>
    </row>
    <row r="35" spans="1:8" ht="15.75">
      <c r="A35" s="6"/>
      <c r="B35" s="6"/>
      <c r="C35" s="6"/>
      <c r="D35" s="10"/>
      <c r="E35" s="40"/>
      <c r="F35" s="8"/>
      <c r="G35" s="3"/>
      <c r="H35" s="28"/>
    </row>
    <row r="36" spans="1:8" ht="15.75">
      <c r="A36" s="6"/>
      <c r="B36" s="6"/>
      <c r="C36" s="6"/>
      <c r="D36" s="10"/>
      <c r="E36" s="40"/>
      <c r="F36" s="8"/>
      <c r="G36" s="3"/>
      <c r="H36" s="28"/>
    </row>
    <row r="37" spans="1:8" ht="15.75">
      <c r="A37" s="29" t="s">
        <v>27</v>
      </c>
      <c r="B37" s="4"/>
      <c r="C37" s="4"/>
      <c r="D37" s="42">
        <f>SUM(D5+D14+D21+D23+D24+D25+D26+D27+D28+D29)</f>
        <v>30280295</v>
      </c>
      <c r="E37" s="41">
        <f>SUM(E5+E14+E21+E23+E24+E25+E26+E27+E28+E29)</f>
        <v>31691786</v>
      </c>
      <c r="F37" s="44"/>
      <c r="G37" s="3">
        <f>SUM(G5+G14+G21+G23+G24+G25+G26+G27+G28+G29)</f>
        <v>36257000</v>
      </c>
      <c r="H37" s="28"/>
    </row>
    <row r="39" spans="1:8" ht="12.75">
      <c r="A39" s="79" t="s">
        <v>55</v>
      </c>
      <c r="B39" s="80"/>
      <c r="C39" s="81"/>
      <c r="D39" s="50"/>
      <c r="E39" s="23"/>
      <c r="F39" s="23"/>
      <c r="G39" s="23"/>
      <c r="H39" s="23"/>
    </row>
    <row r="40" spans="1:8" ht="12.75">
      <c r="A40" s="82"/>
      <c r="B40" s="83"/>
      <c r="C40" s="84"/>
      <c r="D40" s="53"/>
      <c r="E40" s="92"/>
      <c r="F40" s="93"/>
      <c r="G40" s="93"/>
      <c r="H40" s="94"/>
    </row>
    <row r="41" spans="1:8" ht="12.75">
      <c r="A41" s="103" t="s">
        <v>57</v>
      </c>
      <c r="B41" s="87"/>
      <c r="C41" s="88"/>
      <c r="D41" s="54"/>
      <c r="E41" s="95" t="s">
        <v>56</v>
      </c>
      <c r="F41" s="96"/>
      <c r="G41" s="96"/>
      <c r="H41" s="97"/>
    </row>
    <row r="42" spans="1:8" ht="12.75">
      <c r="A42" s="86" t="s">
        <v>58</v>
      </c>
      <c r="B42" s="87"/>
      <c r="C42" s="88"/>
      <c r="D42" s="53"/>
      <c r="E42" s="95" t="s">
        <v>56</v>
      </c>
      <c r="F42" s="98"/>
      <c r="G42" s="98"/>
      <c r="H42" s="99"/>
    </row>
    <row r="43" spans="1:8" ht="12.75">
      <c r="A43" s="82" t="s">
        <v>59</v>
      </c>
      <c r="B43" s="83"/>
      <c r="C43" s="84"/>
      <c r="D43" s="53"/>
      <c r="E43" s="92" t="s">
        <v>60</v>
      </c>
      <c r="F43" s="93"/>
      <c r="G43" s="93"/>
      <c r="H43" s="94"/>
    </row>
    <row r="44" spans="1:8" ht="12.75">
      <c r="A44" s="86" t="s">
        <v>61</v>
      </c>
      <c r="B44" s="87"/>
      <c r="C44" s="88"/>
      <c r="D44" s="53"/>
      <c r="E44" s="100"/>
      <c r="F44" s="101"/>
      <c r="G44" s="101"/>
      <c r="H44" s="102"/>
    </row>
    <row r="45" spans="1:8" ht="12.75">
      <c r="A45" s="89"/>
      <c r="B45" s="90"/>
      <c r="C45" s="91"/>
      <c r="D45" s="23"/>
      <c r="E45" s="89"/>
      <c r="F45" s="90"/>
      <c r="G45" s="90"/>
      <c r="H45" s="91"/>
    </row>
    <row r="46" spans="1:8" ht="15">
      <c r="A46" s="24"/>
      <c r="B46" s="24"/>
      <c r="C46" s="23"/>
      <c r="D46" s="23"/>
      <c r="E46" s="20"/>
      <c r="F46" s="22"/>
      <c r="G46" s="22"/>
      <c r="H46" s="22"/>
    </row>
  </sheetData>
  <mergeCells count="15">
    <mergeCell ref="A1:M2"/>
    <mergeCell ref="A3:D3"/>
    <mergeCell ref="A39:C39"/>
    <mergeCell ref="A40:C40"/>
    <mergeCell ref="E40:H40"/>
    <mergeCell ref="A41:C41"/>
    <mergeCell ref="E41:H41"/>
    <mergeCell ref="A42:C42"/>
    <mergeCell ref="E42:H42"/>
    <mergeCell ref="A45:C45"/>
    <mergeCell ref="E45:H45"/>
    <mergeCell ref="A43:C43"/>
    <mergeCell ref="E43:H43"/>
    <mergeCell ref="A44:C44"/>
    <mergeCell ref="E44:H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2018-03-21T10:39:50Z</cp:lastPrinted>
  <dcterms:created xsi:type="dcterms:W3CDTF">2017-03-03T11:59:26Z</dcterms:created>
  <dcterms:modified xsi:type="dcterms:W3CDTF">2018-11-12T10:28:49Z</dcterms:modified>
  <cp:category/>
  <cp:version/>
  <cp:contentType/>
  <cp:contentStatus/>
</cp:coreProperties>
</file>